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QUAN LY NGAN SACH\NAM 2024\CONG KHAI NGAN SACH\DU TOAN 2025\DANG CONG BTC\"/>
    </mc:Choice>
  </mc:AlternateContent>
  <bookViews>
    <workbookView xWindow="0" yWindow="0" windowWidth="19200" windowHeight="6930"/>
  </bookViews>
  <sheets>
    <sheet name="Biểu 38-CK-NSNN" sheetId="1" r:id="rId1"/>
  </sheets>
  <externalReferences>
    <externalReference r:id="rId2"/>
    <externalReference r:id="rId3"/>
  </externalReferences>
  <definedNames>
    <definedName name="_xlnm.Print_Area" localSheetId="0">'Biểu 38-CK-NSNN'!$A$1:$AN$127</definedName>
    <definedName name="_xlnm.Print_Titles" localSheetId="0">'Biểu 38-CK-NSNN'!$5:$9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127" i="1" l="1"/>
  <c r="AF127" i="1"/>
  <c r="AE127" i="1"/>
  <c r="AD127" i="1"/>
  <c r="D127" i="1"/>
  <c r="AN126" i="1"/>
  <c r="B126" i="1"/>
  <c r="AM125" i="1"/>
  <c r="AG125" i="1"/>
  <c r="AF125" i="1"/>
  <c r="AE125" i="1"/>
  <c r="AD125" i="1"/>
  <c r="C125" i="1" s="1"/>
  <c r="B125" i="1"/>
  <c r="AH124" i="1"/>
  <c r="AG124" i="1"/>
  <c r="AF124" i="1"/>
  <c r="AE124" i="1"/>
  <c r="AD124" i="1"/>
  <c r="D124" i="1"/>
  <c r="C124" i="1"/>
  <c r="AI123" i="1"/>
  <c r="AH123" i="1" s="1"/>
  <c r="C123" i="1" s="1"/>
  <c r="AG123" i="1"/>
  <c r="AF123" i="1"/>
  <c r="AE123" i="1"/>
  <c r="AD123" i="1"/>
  <c r="D123" i="1"/>
  <c r="AG122" i="1"/>
  <c r="C122" i="1" s="1"/>
  <c r="AF122" i="1"/>
  <c r="AE122" i="1"/>
  <c r="AD122" i="1"/>
  <c r="D122" i="1"/>
  <c r="AH121" i="1"/>
  <c r="AG121" i="1"/>
  <c r="AF121" i="1"/>
  <c r="AE121" i="1"/>
  <c r="AD121" i="1"/>
  <c r="K121" i="1"/>
  <c r="D121" i="1"/>
  <c r="AJ120" i="1"/>
  <c r="AI120" i="1"/>
  <c r="AH120" i="1" s="1"/>
  <c r="AG120" i="1"/>
  <c r="AF120" i="1"/>
  <c r="AE120" i="1"/>
  <c r="AD120" i="1"/>
  <c r="AC120" i="1"/>
  <c r="AB120" i="1"/>
  <c r="AA120" i="1"/>
  <c r="Z120" i="1"/>
  <c r="Y120" i="1"/>
  <c r="X120" i="1"/>
  <c r="W120" i="1"/>
  <c r="V120" i="1"/>
  <c r="U120" i="1"/>
  <c r="T120" i="1"/>
  <c r="S120" i="1"/>
  <c r="R120" i="1"/>
  <c r="Q120" i="1"/>
  <c r="O120" i="1"/>
  <c r="K120" i="1"/>
  <c r="H120" i="1"/>
  <c r="F120" i="1"/>
  <c r="E120" i="1"/>
  <c r="AH119" i="1"/>
  <c r="AG119" i="1"/>
  <c r="AF119" i="1"/>
  <c r="AE119" i="1"/>
  <c r="AD119" i="1"/>
  <c r="D119" i="1"/>
  <c r="AH118" i="1"/>
  <c r="AG118" i="1"/>
  <c r="AF118" i="1"/>
  <c r="AE118" i="1"/>
  <c r="AD118" i="1"/>
  <c r="O118" i="1"/>
  <c r="O10" i="1" s="1"/>
  <c r="N118" i="1"/>
  <c r="N10" i="1" s="1"/>
  <c r="M118" i="1"/>
  <c r="M10" i="1" s="1"/>
  <c r="L118" i="1"/>
  <c r="K118" i="1"/>
  <c r="E118" i="1"/>
  <c r="D118" i="1" s="1"/>
  <c r="C118" i="1" s="1"/>
  <c r="AH117" i="1"/>
  <c r="J117" i="1"/>
  <c r="J10" i="1" s="1"/>
  <c r="D117" i="1"/>
  <c r="I116" i="1"/>
  <c r="H116" i="1"/>
  <c r="D116" i="1" s="1"/>
  <c r="C116" i="1" s="1"/>
  <c r="AH115" i="1"/>
  <c r="G115" i="1"/>
  <c r="G10" i="1" s="1"/>
  <c r="F115" i="1"/>
  <c r="D115" i="1" s="1"/>
  <c r="AH114" i="1"/>
  <c r="E114" i="1"/>
  <c r="D114" i="1" s="1"/>
  <c r="C114" i="1" s="1"/>
  <c r="AH113" i="1"/>
  <c r="AG113" i="1"/>
  <c r="AF113" i="1"/>
  <c r="AE113" i="1"/>
  <c r="AD113" i="1"/>
  <c r="AC113" i="1"/>
  <c r="AB113" i="1"/>
  <c r="AA113" i="1"/>
  <c r="Z113" i="1"/>
  <c r="Y113" i="1"/>
  <c r="X113" i="1"/>
  <c r="W113" i="1"/>
  <c r="V113" i="1"/>
  <c r="U113" i="1"/>
  <c r="T113" i="1"/>
  <c r="S113" i="1"/>
  <c r="R113" i="1"/>
  <c r="Q113" i="1"/>
  <c r="D113" i="1"/>
  <c r="AH112" i="1"/>
  <c r="AG112" i="1"/>
  <c r="AF112" i="1"/>
  <c r="AE112" i="1"/>
  <c r="AD112" i="1"/>
  <c r="AC112" i="1"/>
  <c r="AB112" i="1"/>
  <c r="AA112" i="1"/>
  <c r="Z112" i="1"/>
  <c r="Y112" i="1"/>
  <c r="X112" i="1"/>
  <c r="W112" i="1"/>
  <c r="V112" i="1"/>
  <c r="U112" i="1"/>
  <c r="T112" i="1"/>
  <c r="S112" i="1"/>
  <c r="R112" i="1"/>
  <c r="Q112" i="1"/>
  <c r="D112" i="1"/>
  <c r="B112" i="1"/>
  <c r="AH111" i="1"/>
  <c r="D111" i="1"/>
  <c r="AJ110" i="1"/>
  <c r="AH110" i="1" s="1"/>
  <c r="AG110" i="1"/>
  <c r="AF110" i="1"/>
  <c r="AE110" i="1"/>
  <c r="AE108" i="1" s="1"/>
  <c r="AD110" i="1"/>
  <c r="AC110" i="1"/>
  <c r="AB110" i="1"/>
  <c r="AA110" i="1"/>
  <c r="Z110" i="1"/>
  <c r="Y110" i="1"/>
  <c r="X110" i="1"/>
  <c r="W110" i="1"/>
  <c r="V110" i="1"/>
  <c r="U110" i="1"/>
  <c r="T110" i="1"/>
  <c r="S110" i="1"/>
  <c r="R110" i="1"/>
  <c r="Q110" i="1"/>
  <c r="D110" i="1"/>
  <c r="B110" i="1"/>
  <c r="AJ109" i="1"/>
  <c r="AH109" i="1" s="1"/>
  <c r="AG109" i="1"/>
  <c r="AF109" i="1"/>
  <c r="AE109" i="1"/>
  <c r="AD109" i="1"/>
  <c r="AD108" i="1" s="1"/>
  <c r="AC109" i="1"/>
  <c r="AC108" i="1" s="1"/>
  <c r="AB109" i="1"/>
  <c r="AA109" i="1"/>
  <c r="Z109" i="1"/>
  <c r="Y109" i="1"/>
  <c r="X109" i="1"/>
  <c r="W109" i="1"/>
  <c r="V109" i="1"/>
  <c r="U109" i="1"/>
  <c r="T109" i="1"/>
  <c r="S109" i="1"/>
  <c r="R109" i="1"/>
  <c r="Q109" i="1"/>
  <c r="B109" i="1"/>
  <c r="AM108" i="1"/>
  <c r="AL108" i="1"/>
  <c r="AL80" i="1" s="1"/>
  <c r="AK108" i="1"/>
  <c r="AJ108" i="1"/>
  <c r="AI108" i="1"/>
  <c r="AG107" i="1"/>
  <c r="AF107" i="1"/>
  <c r="AE107" i="1"/>
  <c r="AD107" i="1"/>
  <c r="AC107" i="1"/>
  <c r="AB107" i="1"/>
  <c r="AA107" i="1"/>
  <c r="Z107" i="1"/>
  <c r="Y107" i="1"/>
  <c r="X107" i="1"/>
  <c r="W107" i="1"/>
  <c r="V107" i="1"/>
  <c r="U107" i="1"/>
  <c r="T107" i="1"/>
  <c r="S107" i="1"/>
  <c r="R107" i="1"/>
  <c r="Q107" i="1"/>
  <c r="B107" i="1"/>
  <c r="AH106" i="1"/>
  <c r="AA106" i="1"/>
  <c r="P106" i="1" s="1"/>
  <c r="D106" i="1"/>
  <c r="AG105" i="1"/>
  <c r="AF105" i="1"/>
  <c r="AE105" i="1"/>
  <c r="AD105" i="1"/>
  <c r="AC105" i="1"/>
  <c r="AB105" i="1"/>
  <c r="AA105" i="1"/>
  <c r="Z105" i="1"/>
  <c r="Y105" i="1"/>
  <c r="X105" i="1"/>
  <c r="W105" i="1"/>
  <c r="V105" i="1"/>
  <c r="U105" i="1"/>
  <c r="T105" i="1"/>
  <c r="P105" i="1" s="1"/>
  <c r="C105" i="1" s="1"/>
  <c r="S105" i="1"/>
  <c r="R105" i="1"/>
  <c r="Q105" i="1"/>
  <c r="B105" i="1"/>
  <c r="AJ104" i="1"/>
  <c r="AJ100" i="1" s="1"/>
  <c r="AH100" i="1" s="1"/>
  <c r="AG104" i="1"/>
  <c r="AF104" i="1"/>
  <c r="AE104" i="1"/>
  <c r="AD104" i="1"/>
  <c r="AC104" i="1"/>
  <c r="AB104" i="1"/>
  <c r="AA104" i="1"/>
  <c r="Z104" i="1"/>
  <c r="Y104" i="1"/>
  <c r="X104" i="1"/>
  <c r="W104" i="1"/>
  <c r="V104" i="1"/>
  <c r="U104" i="1"/>
  <c r="T104" i="1"/>
  <c r="S104" i="1"/>
  <c r="R104" i="1"/>
  <c r="Q104" i="1"/>
  <c r="O104" i="1"/>
  <c r="K104" i="1"/>
  <c r="H104" i="1"/>
  <c r="F104" i="1"/>
  <c r="E104" i="1"/>
  <c r="B104" i="1"/>
  <c r="A104" i="1"/>
  <c r="AG103" i="1"/>
  <c r="AF103" i="1"/>
  <c r="AE103" i="1"/>
  <c r="AD103" i="1"/>
  <c r="AC103" i="1"/>
  <c r="AB103" i="1"/>
  <c r="AA103" i="1"/>
  <c r="Z103" i="1"/>
  <c r="Y103" i="1"/>
  <c r="X103" i="1"/>
  <c r="W103" i="1"/>
  <c r="V103" i="1"/>
  <c r="U103" i="1"/>
  <c r="T103" i="1"/>
  <c r="S103" i="1"/>
  <c r="R103" i="1"/>
  <c r="Q103" i="1"/>
  <c r="O103" i="1"/>
  <c r="K103" i="1"/>
  <c r="H103" i="1"/>
  <c r="F103" i="1"/>
  <c r="E103" i="1"/>
  <c r="B103" i="1"/>
  <c r="A103" i="1"/>
  <c r="AG102" i="1"/>
  <c r="AF102" i="1"/>
  <c r="AE102" i="1"/>
  <c r="AD102" i="1"/>
  <c r="AC102" i="1"/>
  <c r="AB102" i="1"/>
  <c r="AA102" i="1"/>
  <c r="Z102" i="1"/>
  <c r="Y102" i="1"/>
  <c r="X102" i="1"/>
  <c r="W102" i="1"/>
  <c r="V102" i="1"/>
  <c r="U102" i="1"/>
  <c r="T102" i="1"/>
  <c r="S102" i="1"/>
  <c r="R102" i="1"/>
  <c r="Q102" i="1"/>
  <c r="P102" i="1"/>
  <c r="O102" i="1"/>
  <c r="K102" i="1"/>
  <c r="H102" i="1"/>
  <c r="F102" i="1"/>
  <c r="E102" i="1"/>
  <c r="B102" i="1"/>
  <c r="A102" i="1"/>
  <c r="AG101" i="1"/>
  <c r="AF101" i="1"/>
  <c r="AE101" i="1"/>
  <c r="AD101" i="1"/>
  <c r="AC101" i="1"/>
  <c r="AB101" i="1"/>
  <c r="AA101" i="1"/>
  <c r="Z101" i="1"/>
  <c r="Y101" i="1"/>
  <c r="X101" i="1"/>
  <c r="W101" i="1"/>
  <c r="V101" i="1"/>
  <c r="U101" i="1"/>
  <c r="T101" i="1"/>
  <c r="S101" i="1"/>
  <c r="R101" i="1"/>
  <c r="Q101" i="1"/>
  <c r="P101" i="1" s="1"/>
  <c r="C101" i="1" s="1"/>
  <c r="O101" i="1"/>
  <c r="K101" i="1"/>
  <c r="H101" i="1"/>
  <c r="F101" i="1"/>
  <c r="E101" i="1"/>
  <c r="B101" i="1"/>
  <c r="A101" i="1"/>
  <c r="D100" i="1"/>
  <c r="AG99" i="1"/>
  <c r="AF99" i="1"/>
  <c r="AE99" i="1"/>
  <c r="AD99" i="1"/>
  <c r="AC99" i="1"/>
  <c r="AB99" i="1"/>
  <c r="AA99" i="1"/>
  <c r="Z99" i="1"/>
  <c r="Y99" i="1"/>
  <c r="X99" i="1"/>
  <c r="W99" i="1"/>
  <c r="V99" i="1"/>
  <c r="U99" i="1"/>
  <c r="T99" i="1"/>
  <c r="S99" i="1"/>
  <c r="R99" i="1"/>
  <c r="Q99" i="1"/>
  <c r="P99" i="1" s="1"/>
  <c r="B99" i="1"/>
  <c r="Y98" i="1"/>
  <c r="B98" i="1"/>
  <c r="AG96" i="1"/>
  <c r="AF96" i="1"/>
  <c r="AE96" i="1"/>
  <c r="AD96" i="1"/>
  <c r="AC96" i="1"/>
  <c r="AB96" i="1"/>
  <c r="AA96" i="1"/>
  <c r="Z96" i="1"/>
  <c r="Y96" i="1"/>
  <c r="X96" i="1"/>
  <c r="W96" i="1"/>
  <c r="V96" i="1"/>
  <c r="U96" i="1"/>
  <c r="T96" i="1"/>
  <c r="S96" i="1"/>
  <c r="R96" i="1"/>
  <c r="Q96" i="1"/>
  <c r="B96" i="1"/>
  <c r="X95" i="1"/>
  <c r="AG94" i="1"/>
  <c r="AF94" i="1"/>
  <c r="AE94" i="1"/>
  <c r="AD94" i="1"/>
  <c r="AC94" i="1"/>
  <c r="AB94" i="1"/>
  <c r="AA94" i="1"/>
  <c r="Z94" i="1"/>
  <c r="Y94" i="1"/>
  <c r="X94" i="1"/>
  <c r="W94" i="1"/>
  <c r="V94" i="1"/>
  <c r="U94" i="1"/>
  <c r="T94" i="1"/>
  <c r="S94" i="1"/>
  <c r="R94" i="1"/>
  <c r="Q94" i="1"/>
  <c r="B94" i="1"/>
  <c r="AG92" i="1"/>
  <c r="AF92" i="1"/>
  <c r="AE92" i="1"/>
  <c r="AD92" i="1"/>
  <c r="AC92" i="1"/>
  <c r="AB92" i="1"/>
  <c r="AA92" i="1"/>
  <c r="Z92" i="1"/>
  <c r="Y92" i="1"/>
  <c r="X92" i="1"/>
  <c r="W92" i="1"/>
  <c r="V92" i="1"/>
  <c r="U92" i="1"/>
  <c r="T92" i="1"/>
  <c r="S92" i="1"/>
  <c r="R92" i="1"/>
  <c r="Q92" i="1"/>
  <c r="B92" i="1"/>
  <c r="AH90" i="1"/>
  <c r="AH89" i="1" s="1"/>
  <c r="AG90" i="1"/>
  <c r="AG89" i="1" s="1"/>
  <c r="AF90" i="1"/>
  <c r="AE90" i="1"/>
  <c r="AE89" i="1" s="1"/>
  <c r="AD90" i="1"/>
  <c r="AD89" i="1" s="1"/>
  <c r="AC90" i="1"/>
  <c r="AC89" i="1" s="1"/>
  <c r="AB90" i="1"/>
  <c r="AB89" i="1" s="1"/>
  <c r="AA90" i="1"/>
  <c r="AA89" i="1" s="1"/>
  <c r="Z90" i="1"/>
  <c r="Z89" i="1" s="1"/>
  <c r="Y90" i="1"/>
  <c r="Y89" i="1" s="1"/>
  <c r="X90" i="1"/>
  <c r="X89" i="1" s="1"/>
  <c r="W90" i="1"/>
  <c r="W89" i="1" s="1"/>
  <c r="V90" i="1"/>
  <c r="U90" i="1"/>
  <c r="T90" i="1"/>
  <c r="S90" i="1"/>
  <c r="R90" i="1"/>
  <c r="Q90" i="1"/>
  <c r="B90" i="1"/>
  <c r="AJ89" i="1"/>
  <c r="AI89" i="1"/>
  <c r="AF89" i="1"/>
  <c r="V89" i="1"/>
  <c r="AG88" i="1"/>
  <c r="AF88" i="1"/>
  <c r="AE88" i="1"/>
  <c r="AD88" i="1"/>
  <c r="P88" i="1"/>
  <c r="R87" i="1"/>
  <c r="P87" i="1" s="1"/>
  <c r="C87" i="1" s="1"/>
  <c r="AG86" i="1"/>
  <c r="AF86" i="1"/>
  <c r="AE86" i="1"/>
  <c r="AD86" i="1"/>
  <c r="AC86" i="1"/>
  <c r="AB86" i="1"/>
  <c r="AA86" i="1"/>
  <c r="Z86" i="1"/>
  <c r="Y86" i="1"/>
  <c r="X86" i="1"/>
  <c r="W86" i="1"/>
  <c r="V86" i="1"/>
  <c r="U86" i="1"/>
  <c r="T86" i="1"/>
  <c r="S86" i="1"/>
  <c r="R86" i="1"/>
  <c r="Q86" i="1"/>
  <c r="D86" i="1"/>
  <c r="B86" i="1"/>
  <c r="D85" i="1"/>
  <c r="AG84" i="1"/>
  <c r="AF84" i="1"/>
  <c r="AE84" i="1"/>
  <c r="AD84" i="1"/>
  <c r="AC84" i="1"/>
  <c r="AB84" i="1"/>
  <c r="AA84" i="1"/>
  <c r="Z84" i="1"/>
  <c r="Y84" i="1"/>
  <c r="X84" i="1"/>
  <c r="W84" i="1"/>
  <c r="V84" i="1"/>
  <c r="U84" i="1"/>
  <c r="T84" i="1"/>
  <c r="S84" i="1"/>
  <c r="R84" i="1"/>
  <c r="Q84" i="1"/>
  <c r="P84" i="1" s="1"/>
  <c r="D84" i="1"/>
  <c r="B84" i="1"/>
  <c r="D83" i="1"/>
  <c r="AJ82" i="1"/>
  <c r="AH82" i="1" s="1"/>
  <c r="AH81" i="1" s="1"/>
  <c r="AG82" i="1"/>
  <c r="AF82" i="1"/>
  <c r="AE82" i="1"/>
  <c r="AD82" i="1"/>
  <c r="AC82" i="1"/>
  <c r="AB82" i="1"/>
  <c r="AA82" i="1"/>
  <c r="Z82" i="1"/>
  <c r="Y82" i="1"/>
  <c r="X82" i="1"/>
  <c r="W82" i="1"/>
  <c r="V82" i="1"/>
  <c r="U82" i="1"/>
  <c r="T82" i="1"/>
  <c r="S82" i="1"/>
  <c r="R82" i="1"/>
  <c r="Q82" i="1"/>
  <c r="Q81" i="1" s="1"/>
  <c r="D82" i="1"/>
  <c r="B82" i="1"/>
  <c r="AG79" i="1"/>
  <c r="AF79" i="1"/>
  <c r="AE79" i="1"/>
  <c r="AD79" i="1"/>
  <c r="AC79" i="1"/>
  <c r="AB79" i="1"/>
  <c r="AA79" i="1"/>
  <c r="Z79" i="1"/>
  <c r="Y79" i="1"/>
  <c r="X79" i="1"/>
  <c r="W79" i="1"/>
  <c r="V79" i="1"/>
  <c r="U79" i="1"/>
  <c r="T79" i="1"/>
  <c r="S79" i="1"/>
  <c r="R79" i="1"/>
  <c r="Q79" i="1"/>
  <c r="B79" i="1"/>
  <c r="AG78" i="1"/>
  <c r="AF78" i="1"/>
  <c r="AE78" i="1"/>
  <c r="AD78" i="1"/>
  <c r="AC78" i="1"/>
  <c r="AB78" i="1"/>
  <c r="AA78" i="1"/>
  <c r="Z78" i="1"/>
  <c r="Y78" i="1"/>
  <c r="X78" i="1"/>
  <c r="W78" i="1"/>
  <c r="V78" i="1"/>
  <c r="U78" i="1"/>
  <c r="T78" i="1"/>
  <c r="S78" i="1"/>
  <c r="R78" i="1"/>
  <c r="Q78" i="1"/>
  <c r="P78" i="1" s="1"/>
  <c r="C78" i="1" s="1"/>
  <c r="B78" i="1"/>
  <c r="AJ77" i="1"/>
  <c r="AH77" i="1" s="1"/>
  <c r="AI77" i="1"/>
  <c r="AG77" i="1"/>
  <c r="AF77" i="1"/>
  <c r="AE77" i="1"/>
  <c r="AD77" i="1"/>
  <c r="AC77" i="1"/>
  <c r="AB77" i="1"/>
  <c r="AA77" i="1"/>
  <c r="Z77" i="1"/>
  <c r="Y77" i="1"/>
  <c r="X77" i="1"/>
  <c r="W77" i="1"/>
  <c r="V77" i="1"/>
  <c r="U77" i="1"/>
  <c r="T77" i="1"/>
  <c r="S77" i="1"/>
  <c r="R77" i="1"/>
  <c r="Q77" i="1"/>
  <c r="P77" i="1" s="1"/>
  <c r="D77" i="1"/>
  <c r="AJ76" i="1"/>
  <c r="AI76" i="1"/>
  <c r="AH76" i="1" s="1"/>
  <c r="AG76" i="1"/>
  <c r="AF76" i="1"/>
  <c r="AE76" i="1"/>
  <c r="AD76" i="1"/>
  <c r="AC76" i="1"/>
  <c r="AB76" i="1"/>
  <c r="AA76" i="1"/>
  <c r="Z76" i="1"/>
  <c r="Y76" i="1"/>
  <c r="X76" i="1"/>
  <c r="W76" i="1"/>
  <c r="V76" i="1"/>
  <c r="U76" i="1"/>
  <c r="T76" i="1"/>
  <c r="S76" i="1"/>
  <c r="R76" i="1"/>
  <c r="Q76" i="1"/>
  <c r="P76" i="1" s="1"/>
  <c r="D76" i="1"/>
  <c r="AJ75" i="1"/>
  <c r="AI75" i="1"/>
  <c r="AG75" i="1"/>
  <c r="AF75" i="1"/>
  <c r="AE75" i="1"/>
  <c r="AD75" i="1"/>
  <c r="AC75" i="1"/>
  <c r="AB75" i="1"/>
  <c r="AA75" i="1"/>
  <c r="Z75" i="1"/>
  <c r="Y75" i="1"/>
  <c r="X75" i="1"/>
  <c r="W75" i="1"/>
  <c r="V75" i="1"/>
  <c r="U75" i="1"/>
  <c r="T75" i="1"/>
  <c r="S75" i="1"/>
  <c r="R75" i="1"/>
  <c r="Q75" i="1"/>
  <c r="D75" i="1"/>
  <c r="AJ74" i="1"/>
  <c r="AI74" i="1"/>
  <c r="AG74" i="1"/>
  <c r="AF74" i="1"/>
  <c r="AE74" i="1"/>
  <c r="AD74" i="1"/>
  <c r="AC74" i="1"/>
  <c r="AB74" i="1"/>
  <c r="AA74" i="1"/>
  <c r="Z74" i="1"/>
  <c r="Y74" i="1"/>
  <c r="X74" i="1"/>
  <c r="W74" i="1"/>
  <c r="V74" i="1"/>
  <c r="U74" i="1"/>
  <c r="T74" i="1"/>
  <c r="S74" i="1"/>
  <c r="R74" i="1"/>
  <c r="Q74" i="1"/>
  <c r="D74" i="1"/>
  <c r="AJ73" i="1"/>
  <c r="AI73" i="1"/>
  <c r="AG73" i="1"/>
  <c r="AF73" i="1"/>
  <c r="AE73" i="1"/>
  <c r="AD73" i="1"/>
  <c r="AC73" i="1"/>
  <c r="AB73" i="1"/>
  <c r="AA73" i="1"/>
  <c r="Z73" i="1"/>
  <c r="Y73" i="1"/>
  <c r="X73" i="1"/>
  <c r="W73" i="1"/>
  <c r="V73" i="1"/>
  <c r="U73" i="1"/>
  <c r="T73" i="1"/>
  <c r="S73" i="1"/>
  <c r="R73" i="1"/>
  <c r="Q73" i="1"/>
  <c r="D73" i="1"/>
  <c r="AJ72" i="1"/>
  <c r="AI72" i="1"/>
  <c r="AH72" i="1" s="1"/>
  <c r="AG72" i="1"/>
  <c r="AF72" i="1"/>
  <c r="AE72" i="1"/>
  <c r="AD72" i="1"/>
  <c r="AC72" i="1"/>
  <c r="AB72" i="1"/>
  <c r="AA72" i="1"/>
  <c r="Z72" i="1"/>
  <c r="Y72" i="1"/>
  <c r="X72" i="1"/>
  <c r="W72" i="1"/>
  <c r="V72" i="1"/>
  <c r="U72" i="1"/>
  <c r="T72" i="1"/>
  <c r="S72" i="1"/>
  <c r="R72" i="1"/>
  <c r="Q72" i="1"/>
  <c r="D72" i="1"/>
  <c r="AJ71" i="1"/>
  <c r="AI71" i="1"/>
  <c r="AG71" i="1"/>
  <c r="AF71" i="1"/>
  <c r="AE71" i="1"/>
  <c r="AD71" i="1"/>
  <c r="AC71" i="1"/>
  <c r="AB71" i="1"/>
  <c r="AA71" i="1"/>
  <c r="Z71" i="1"/>
  <c r="Y71" i="1"/>
  <c r="X71" i="1"/>
  <c r="W71" i="1"/>
  <c r="V71" i="1"/>
  <c r="U71" i="1"/>
  <c r="T71" i="1"/>
  <c r="S71" i="1"/>
  <c r="R71" i="1"/>
  <c r="Q71" i="1"/>
  <c r="D71" i="1"/>
  <c r="AJ70" i="1"/>
  <c r="AI70" i="1"/>
  <c r="AH70" i="1" s="1"/>
  <c r="AG70" i="1"/>
  <c r="AF70" i="1"/>
  <c r="AE70" i="1"/>
  <c r="AD70" i="1"/>
  <c r="AC70" i="1"/>
  <c r="AB70" i="1"/>
  <c r="AA70" i="1"/>
  <c r="Z70" i="1"/>
  <c r="Y70" i="1"/>
  <c r="X70" i="1"/>
  <c r="W70" i="1"/>
  <c r="V70" i="1"/>
  <c r="U70" i="1"/>
  <c r="T70" i="1"/>
  <c r="S70" i="1"/>
  <c r="R70" i="1"/>
  <c r="Q70" i="1"/>
  <c r="D70" i="1"/>
  <c r="AJ69" i="1"/>
  <c r="AI69" i="1"/>
  <c r="AH69" i="1" s="1"/>
  <c r="AG69" i="1"/>
  <c r="AF69" i="1"/>
  <c r="AE69" i="1"/>
  <c r="AD69" i="1"/>
  <c r="AC69" i="1"/>
  <c r="AB69" i="1"/>
  <c r="AA69" i="1"/>
  <c r="Z69" i="1"/>
  <c r="Y69" i="1"/>
  <c r="X69" i="1"/>
  <c r="W69" i="1"/>
  <c r="V69" i="1"/>
  <c r="U69" i="1"/>
  <c r="T69" i="1"/>
  <c r="S69" i="1"/>
  <c r="R69" i="1"/>
  <c r="Q69" i="1"/>
  <c r="D69" i="1"/>
  <c r="AJ68" i="1"/>
  <c r="AI68" i="1"/>
  <c r="AH68" i="1"/>
  <c r="AG68" i="1"/>
  <c r="AF68" i="1"/>
  <c r="AE68" i="1"/>
  <c r="AD68" i="1"/>
  <c r="AC68" i="1"/>
  <c r="AB68" i="1"/>
  <c r="AA68" i="1"/>
  <c r="Z68" i="1"/>
  <c r="Y68" i="1"/>
  <c r="X68" i="1"/>
  <c r="W68" i="1"/>
  <c r="V68" i="1"/>
  <c r="U68" i="1"/>
  <c r="T68" i="1"/>
  <c r="S68" i="1"/>
  <c r="R68" i="1"/>
  <c r="Q68" i="1"/>
  <c r="D68" i="1"/>
  <c r="AJ67" i="1"/>
  <c r="AI67" i="1"/>
  <c r="AG67" i="1"/>
  <c r="AF67" i="1"/>
  <c r="AE67" i="1"/>
  <c r="AD67" i="1"/>
  <c r="AC67" i="1"/>
  <c r="AB67" i="1"/>
  <c r="AA67" i="1"/>
  <c r="Z67" i="1"/>
  <c r="Y67" i="1"/>
  <c r="X67" i="1"/>
  <c r="W67" i="1"/>
  <c r="V67" i="1"/>
  <c r="U67" i="1"/>
  <c r="T67" i="1"/>
  <c r="S67" i="1"/>
  <c r="R67" i="1"/>
  <c r="Q67" i="1"/>
  <c r="D67" i="1"/>
  <c r="AJ66" i="1"/>
  <c r="AI66" i="1"/>
  <c r="AH66" i="1" s="1"/>
  <c r="AG66" i="1"/>
  <c r="AF66" i="1"/>
  <c r="AE66" i="1"/>
  <c r="AD66" i="1"/>
  <c r="AC66" i="1"/>
  <c r="AB66" i="1"/>
  <c r="AA66" i="1"/>
  <c r="Z66" i="1"/>
  <c r="Y66" i="1"/>
  <c r="X66" i="1"/>
  <c r="W66" i="1"/>
  <c r="V66" i="1"/>
  <c r="U66" i="1"/>
  <c r="T66" i="1"/>
  <c r="S66" i="1"/>
  <c r="R66" i="1"/>
  <c r="Q66" i="1"/>
  <c r="D66" i="1"/>
  <c r="AJ65" i="1"/>
  <c r="AI65" i="1"/>
  <c r="AG65" i="1"/>
  <c r="AF65" i="1"/>
  <c r="AE65" i="1"/>
  <c r="AD65" i="1"/>
  <c r="AC65" i="1"/>
  <c r="AC63" i="1" s="1"/>
  <c r="AB65" i="1"/>
  <c r="AA65" i="1"/>
  <c r="Z65" i="1"/>
  <c r="Y65" i="1"/>
  <c r="X65" i="1"/>
  <c r="W65" i="1"/>
  <c r="V65" i="1"/>
  <c r="U65" i="1"/>
  <c r="U63" i="1" s="1"/>
  <c r="T65" i="1"/>
  <c r="S65" i="1"/>
  <c r="R65" i="1"/>
  <c r="Q65" i="1"/>
  <c r="D65" i="1"/>
  <c r="AJ64" i="1"/>
  <c r="AI64" i="1"/>
  <c r="AH64" i="1"/>
  <c r="AG64" i="1"/>
  <c r="AF64" i="1"/>
  <c r="AE64" i="1"/>
  <c r="AD64" i="1"/>
  <c r="AC64" i="1"/>
  <c r="AB64" i="1"/>
  <c r="AA64" i="1"/>
  <c r="Z64" i="1"/>
  <c r="Y64" i="1"/>
  <c r="X64" i="1"/>
  <c r="W64" i="1"/>
  <c r="V64" i="1"/>
  <c r="U64" i="1"/>
  <c r="T64" i="1"/>
  <c r="S64" i="1"/>
  <c r="R64" i="1"/>
  <c r="Q64" i="1"/>
  <c r="D64" i="1"/>
  <c r="AM63" i="1"/>
  <c r="AL63" i="1"/>
  <c r="AK63" i="1"/>
  <c r="O63" i="1"/>
  <c r="K63" i="1"/>
  <c r="H63" i="1"/>
  <c r="F63" i="1"/>
  <c r="E63" i="1"/>
  <c r="AJ62" i="1"/>
  <c r="AI62" i="1"/>
  <c r="AH62" i="1" s="1"/>
  <c r="AG62" i="1"/>
  <c r="AF62" i="1"/>
  <c r="AE62" i="1"/>
  <c r="AD62" i="1"/>
  <c r="AD59" i="1" s="1"/>
  <c r="AC62" i="1"/>
  <c r="AC59" i="1" s="1"/>
  <c r="AB62" i="1"/>
  <c r="AA62" i="1"/>
  <c r="Z62" i="1"/>
  <c r="Y62" i="1"/>
  <c r="X62" i="1"/>
  <c r="W62" i="1"/>
  <c r="V62" i="1"/>
  <c r="U62" i="1"/>
  <c r="T62" i="1"/>
  <c r="S62" i="1"/>
  <c r="R62" i="1"/>
  <c r="Q62" i="1"/>
  <c r="D62" i="1"/>
  <c r="AJ61" i="1"/>
  <c r="AI61" i="1"/>
  <c r="AH61" i="1" s="1"/>
  <c r="AG61" i="1"/>
  <c r="AF61" i="1"/>
  <c r="AE61" i="1"/>
  <c r="AD61" i="1"/>
  <c r="AC61" i="1"/>
  <c r="AB61" i="1"/>
  <c r="AA61" i="1"/>
  <c r="Z61" i="1"/>
  <c r="Y61" i="1"/>
  <c r="X61" i="1"/>
  <c r="W61" i="1"/>
  <c r="V61" i="1"/>
  <c r="U61" i="1"/>
  <c r="T61" i="1"/>
  <c r="S61" i="1"/>
  <c r="R61" i="1"/>
  <c r="Q61" i="1"/>
  <c r="D61" i="1"/>
  <c r="AJ60" i="1"/>
  <c r="AI60" i="1"/>
  <c r="AH60" i="1" s="1"/>
  <c r="AH59" i="1" s="1"/>
  <c r="AG60" i="1"/>
  <c r="AF60" i="1"/>
  <c r="AE60" i="1"/>
  <c r="AD60" i="1"/>
  <c r="AC60" i="1"/>
  <c r="AB60" i="1"/>
  <c r="AA60" i="1"/>
  <c r="Z60" i="1"/>
  <c r="Y60" i="1"/>
  <c r="X60" i="1"/>
  <c r="W60" i="1"/>
  <c r="W59" i="1" s="1"/>
  <c r="V60" i="1"/>
  <c r="V59" i="1" s="1"/>
  <c r="U60" i="1"/>
  <c r="U59" i="1" s="1"/>
  <c r="T60" i="1"/>
  <c r="S60" i="1"/>
  <c r="R60" i="1"/>
  <c r="Q60" i="1"/>
  <c r="D60" i="1"/>
  <c r="AE59" i="1"/>
  <c r="K59" i="1"/>
  <c r="H59" i="1"/>
  <c r="F59" i="1"/>
  <c r="E59" i="1"/>
  <c r="D59" i="1"/>
  <c r="AJ58" i="1"/>
  <c r="AI58" i="1"/>
  <c r="AG58" i="1"/>
  <c r="AF58" i="1"/>
  <c r="AE58" i="1"/>
  <c r="AD58" i="1"/>
  <c r="AC58" i="1"/>
  <c r="AB58" i="1"/>
  <c r="AA58" i="1"/>
  <c r="Z58" i="1"/>
  <c r="Y58" i="1"/>
  <c r="X58" i="1"/>
  <c r="W58" i="1"/>
  <c r="V58" i="1"/>
  <c r="U58" i="1"/>
  <c r="T58" i="1"/>
  <c r="S58" i="1"/>
  <c r="R58" i="1"/>
  <c r="Q58" i="1"/>
  <c r="D58" i="1"/>
  <c r="AJ57" i="1"/>
  <c r="AI57" i="1"/>
  <c r="AH57" i="1" s="1"/>
  <c r="AG57" i="1"/>
  <c r="AF57" i="1"/>
  <c r="AE57" i="1"/>
  <c r="AD57" i="1"/>
  <c r="AC57" i="1"/>
  <c r="AB57" i="1"/>
  <c r="AA57" i="1"/>
  <c r="Z57" i="1"/>
  <c r="Y57" i="1"/>
  <c r="X57" i="1"/>
  <c r="W57" i="1"/>
  <c r="V57" i="1"/>
  <c r="U57" i="1"/>
  <c r="T57" i="1"/>
  <c r="S57" i="1"/>
  <c r="R57" i="1"/>
  <c r="Q57" i="1"/>
  <c r="D57" i="1"/>
  <c r="AJ56" i="1"/>
  <c r="AH56" i="1" s="1"/>
  <c r="AI56" i="1"/>
  <c r="AG56" i="1"/>
  <c r="AF56" i="1"/>
  <c r="AE56" i="1"/>
  <c r="AD56" i="1"/>
  <c r="AC56" i="1"/>
  <c r="AB56" i="1"/>
  <c r="AA56" i="1"/>
  <c r="Z56" i="1"/>
  <c r="Y56" i="1"/>
  <c r="X56" i="1"/>
  <c r="W56" i="1"/>
  <c r="V56" i="1"/>
  <c r="U56" i="1"/>
  <c r="T56" i="1"/>
  <c r="S56" i="1"/>
  <c r="R56" i="1"/>
  <c r="Q56" i="1"/>
  <c r="P56" i="1"/>
  <c r="D56" i="1"/>
  <c r="AJ55" i="1"/>
  <c r="AI55" i="1"/>
  <c r="AH55" i="1"/>
  <c r="AG55" i="1"/>
  <c r="AF55" i="1"/>
  <c r="AE55" i="1"/>
  <c r="AD55" i="1"/>
  <c r="AC55" i="1"/>
  <c r="AB55" i="1"/>
  <c r="AA55" i="1"/>
  <c r="Z55" i="1"/>
  <c r="Y55" i="1"/>
  <c r="X55" i="1"/>
  <c r="W55" i="1"/>
  <c r="V55" i="1"/>
  <c r="U55" i="1"/>
  <c r="T55" i="1"/>
  <c r="S55" i="1"/>
  <c r="R55" i="1"/>
  <c r="Q55" i="1"/>
  <c r="D55" i="1"/>
  <c r="AJ54" i="1"/>
  <c r="AI54" i="1"/>
  <c r="AH54" i="1" s="1"/>
  <c r="AG54" i="1"/>
  <c r="AF54" i="1"/>
  <c r="AE54" i="1"/>
  <c r="AD54" i="1"/>
  <c r="AC54" i="1"/>
  <c r="AB54" i="1"/>
  <c r="AA54" i="1"/>
  <c r="Z54" i="1"/>
  <c r="Y54" i="1"/>
  <c r="X54" i="1"/>
  <c r="W54" i="1"/>
  <c r="V54" i="1"/>
  <c r="U54" i="1"/>
  <c r="T54" i="1"/>
  <c r="S54" i="1"/>
  <c r="R54" i="1"/>
  <c r="Q54" i="1"/>
  <c r="D54" i="1"/>
  <c r="AJ53" i="1"/>
  <c r="AI53" i="1"/>
  <c r="AG53" i="1"/>
  <c r="AF53" i="1"/>
  <c r="AE53" i="1"/>
  <c r="AD53" i="1"/>
  <c r="AC53" i="1"/>
  <c r="AB53" i="1"/>
  <c r="AA53" i="1"/>
  <c r="Z53" i="1"/>
  <c r="Y53" i="1"/>
  <c r="X53" i="1"/>
  <c r="X51" i="1" s="1"/>
  <c r="W53" i="1"/>
  <c r="P53" i="1" s="1"/>
  <c r="V53" i="1"/>
  <c r="U53" i="1"/>
  <c r="T53" i="1"/>
  <c r="S53" i="1"/>
  <c r="R53" i="1"/>
  <c r="Q53" i="1"/>
  <c r="D53" i="1"/>
  <c r="AJ52" i="1"/>
  <c r="AI52" i="1"/>
  <c r="AG52" i="1"/>
  <c r="AF52" i="1"/>
  <c r="AE52" i="1"/>
  <c r="AD52" i="1"/>
  <c r="AC52" i="1"/>
  <c r="AB52" i="1"/>
  <c r="AA52" i="1"/>
  <c r="Z52" i="1"/>
  <c r="Y52" i="1"/>
  <c r="X52" i="1"/>
  <c r="W52" i="1"/>
  <c r="V52" i="1"/>
  <c r="U52" i="1"/>
  <c r="T52" i="1"/>
  <c r="S52" i="1"/>
  <c r="R52" i="1"/>
  <c r="Q52" i="1"/>
  <c r="D52" i="1"/>
  <c r="AL51" i="1"/>
  <c r="AK51" i="1"/>
  <c r="K51" i="1"/>
  <c r="K44" i="1" s="1"/>
  <c r="H51" i="1"/>
  <c r="H44" i="1" s="1"/>
  <c r="F51" i="1"/>
  <c r="F44" i="1" s="1"/>
  <c r="E51" i="1"/>
  <c r="AJ50" i="1"/>
  <c r="AI50" i="1"/>
  <c r="AG50" i="1"/>
  <c r="AF50" i="1"/>
  <c r="AE50" i="1"/>
  <c r="AD50" i="1"/>
  <c r="AC50" i="1"/>
  <c r="AB50" i="1"/>
  <c r="AA50" i="1"/>
  <c r="Z50" i="1"/>
  <c r="Y50" i="1"/>
  <c r="X50" i="1"/>
  <c r="W50" i="1"/>
  <c r="W45" i="1" s="1"/>
  <c r="V50" i="1"/>
  <c r="U50" i="1"/>
  <c r="T50" i="1"/>
  <c r="S50" i="1"/>
  <c r="R50" i="1"/>
  <c r="Q50" i="1"/>
  <c r="D50" i="1"/>
  <c r="AJ49" i="1"/>
  <c r="AI49" i="1"/>
  <c r="AH49" i="1" s="1"/>
  <c r="AG49" i="1"/>
  <c r="AF49" i="1"/>
  <c r="AE49" i="1"/>
  <c r="AD49" i="1"/>
  <c r="AC49" i="1"/>
  <c r="AB49" i="1"/>
  <c r="AA49" i="1"/>
  <c r="Z49" i="1"/>
  <c r="Y49" i="1"/>
  <c r="X49" i="1"/>
  <c r="W49" i="1"/>
  <c r="V49" i="1"/>
  <c r="U49" i="1"/>
  <c r="T49" i="1"/>
  <c r="S49" i="1"/>
  <c r="R49" i="1"/>
  <c r="Q49" i="1"/>
  <c r="D49" i="1"/>
  <c r="AJ48" i="1"/>
  <c r="AI48" i="1"/>
  <c r="AH48" i="1"/>
  <c r="AG48" i="1"/>
  <c r="AF48" i="1"/>
  <c r="AE48" i="1"/>
  <c r="AD48" i="1"/>
  <c r="AC48" i="1"/>
  <c r="AB48" i="1"/>
  <c r="AA48" i="1"/>
  <c r="Z48" i="1"/>
  <c r="Y48" i="1"/>
  <c r="Y45" i="1" s="1"/>
  <c r="X48" i="1"/>
  <c r="W48" i="1"/>
  <c r="V48" i="1"/>
  <c r="U48" i="1"/>
  <c r="T48" i="1"/>
  <c r="S48" i="1"/>
  <c r="R48" i="1"/>
  <c r="Q48" i="1"/>
  <c r="Q45" i="1" s="1"/>
  <c r="D48" i="1"/>
  <c r="AJ47" i="1"/>
  <c r="AI47" i="1"/>
  <c r="AG47" i="1"/>
  <c r="AF47" i="1"/>
  <c r="AE47" i="1"/>
  <c r="AD47" i="1"/>
  <c r="AC47" i="1"/>
  <c r="AB47" i="1"/>
  <c r="AA47" i="1"/>
  <c r="Z47" i="1"/>
  <c r="Y47" i="1"/>
  <c r="X47" i="1"/>
  <c r="W47" i="1"/>
  <c r="V47" i="1"/>
  <c r="V45" i="1" s="1"/>
  <c r="U47" i="1"/>
  <c r="T47" i="1"/>
  <c r="S47" i="1"/>
  <c r="R47" i="1"/>
  <c r="Q47" i="1"/>
  <c r="P47" i="1" s="1"/>
  <c r="D47" i="1"/>
  <c r="AJ46" i="1"/>
  <c r="AJ45" i="1" s="1"/>
  <c r="AI46" i="1"/>
  <c r="AI45" i="1" s="1"/>
  <c r="AG46" i="1"/>
  <c r="AF46" i="1"/>
  <c r="AE46" i="1"/>
  <c r="AE45" i="1" s="1"/>
  <c r="AD46" i="1"/>
  <c r="AC46" i="1"/>
  <c r="AB46" i="1"/>
  <c r="AA46" i="1"/>
  <c r="AA45" i="1" s="1"/>
  <c r="Z46" i="1"/>
  <c r="Y46" i="1"/>
  <c r="X46" i="1"/>
  <c r="W46" i="1"/>
  <c r="V46" i="1"/>
  <c r="U46" i="1"/>
  <c r="U45" i="1" s="1"/>
  <c r="T46" i="1"/>
  <c r="T45" i="1" s="1"/>
  <c r="S46" i="1"/>
  <c r="S45" i="1" s="1"/>
  <c r="R46" i="1"/>
  <c r="Q46" i="1"/>
  <c r="D46" i="1"/>
  <c r="A46" i="1"/>
  <c r="A47" i="1" s="1"/>
  <c r="A48" i="1" s="1"/>
  <c r="A49" i="1" s="1"/>
  <c r="A50" i="1" s="1"/>
  <c r="AD45" i="1"/>
  <c r="AC45" i="1"/>
  <c r="K45" i="1"/>
  <c r="H45" i="1"/>
  <c r="F45" i="1"/>
  <c r="E45" i="1"/>
  <c r="D45" i="1"/>
  <c r="E44" i="1"/>
  <c r="AJ43" i="1"/>
  <c r="AI43" i="1"/>
  <c r="AH43" i="1" s="1"/>
  <c r="AG43" i="1"/>
  <c r="AF43" i="1"/>
  <c r="AE43" i="1"/>
  <c r="AD43" i="1"/>
  <c r="AC43" i="1"/>
  <c r="AB43" i="1"/>
  <c r="AA43" i="1"/>
  <c r="Z43" i="1"/>
  <c r="Y43" i="1"/>
  <c r="X43" i="1"/>
  <c r="W43" i="1"/>
  <c r="V43" i="1"/>
  <c r="U43" i="1"/>
  <c r="T43" i="1"/>
  <c r="S43" i="1"/>
  <c r="R43" i="1"/>
  <c r="Q43" i="1"/>
  <c r="D43" i="1"/>
  <c r="AJ42" i="1"/>
  <c r="AI42" i="1"/>
  <c r="AG42" i="1"/>
  <c r="AF42" i="1"/>
  <c r="AE42" i="1"/>
  <c r="AD42" i="1"/>
  <c r="AC42" i="1"/>
  <c r="AB42" i="1"/>
  <c r="AA42" i="1"/>
  <c r="Z42" i="1"/>
  <c r="Y42" i="1"/>
  <c r="X42" i="1"/>
  <c r="W42" i="1"/>
  <c r="V42" i="1"/>
  <c r="U42" i="1"/>
  <c r="T42" i="1"/>
  <c r="S42" i="1"/>
  <c r="R42" i="1"/>
  <c r="Q42" i="1"/>
  <c r="D42" i="1"/>
  <c r="AJ41" i="1"/>
  <c r="AI41" i="1"/>
  <c r="AG41" i="1"/>
  <c r="AF41" i="1"/>
  <c r="AE41" i="1"/>
  <c r="AD41" i="1"/>
  <c r="AC41" i="1"/>
  <c r="AB41" i="1"/>
  <c r="AA41" i="1"/>
  <c r="Z41" i="1"/>
  <c r="Y41" i="1"/>
  <c r="X41" i="1"/>
  <c r="W41" i="1"/>
  <c r="V41" i="1"/>
  <c r="U41" i="1"/>
  <c r="T41" i="1"/>
  <c r="S41" i="1"/>
  <c r="R41" i="1"/>
  <c r="Q41" i="1"/>
  <c r="D41" i="1"/>
  <c r="P40" i="1"/>
  <c r="C40" i="1" s="1"/>
  <c r="P39" i="1"/>
  <c r="C39" i="1" s="1"/>
  <c r="AJ38" i="1"/>
  <c r="AI38" i="1"/>
  <c r="AH38" i="1" s="1"/>
  <c r="AG38" i="1"/>
  <c r="AF38" i="1"/>
  <c r="AE38" i="1"/>
  <c r="AD38" i="1"/>
  <c r="AC38" i="1"/>
  <c r="AB38" i="1"/>
  <c r="AA38" i="1"/>
  <c r="Z38" i="1"/>
  <c r="Y38" i="1"/>
  <c r="X38" i="1"/>
  <c r="W38" i="1"/>
  <c r="V38" i="1"/>
  <c r="U38" i="1"/>
  <c r="T38" i="1"/>
  <c r="S38" i="1"/>
  <c r="R38" i="1"/>
  <c r="Q38" i="1"/>
  <c r="D38" i="1"/>
  <c r="AJ37" i="1"/>
  <c r="AI37" i="1"/>
  <c r="AH37" i="1" s="1"/>
  <c r="AG37" i="1"/>
  <c r="AF37" i="1"/>
  <c r="AE37" i="1"/>
  <c r="AD37" i="1"/>
  <c r="AC37" i="1"/>
  <c r="AB37" i="1"/>
  <c r="AA37" i="1"/>
  <c r="Z37" i="1"/>
  <c r="Y37" i="1"/>
  <c r="X37" i="1"/>
  <c r="W37" i="1"/>
  <c r="V37" i="1"/>
  <c r="U37" i="1"/>
  <c r="T37" i="1"/>
  <c r="S37" i="1"/>
  <c r="P37" i="1" s="1"/>
  <c r="R37" i="1"/>
  <c r="Q37" i="1"/>
  <c r="D37" i="1"/>
  <c r="AJ36" i="1"/>
  <c r="AI36" i="1"/>
  <c r="AH36" i="1" s="1"/>
  <c r="AG36" i="1"/>
  <c r="AF36" i="1"/>
  <c r="AE36" i="1"/>
  <c r="AD36" i="1"/>
  <c r="AC36" i="1"/>
  <c r="AB36" i="1"/>
  <c r="AA36" i="1"/>
  <c r="Z36" i="1"/>
  <c r="Y36" i="1"/>
  <c r="X36" i="1"/>
  <c r="W36" i="1"/>
  <c r="V36" i="1"/>
  <c r="U36" i="1"/>
  <c r="T36" i="1"/>
  <c r="S36" i="1"/>
  <c r="R36" i="1"/>
  <c r="Q36" i="1"/>
  <c r="D36" i="1"/>
  <c r="AJ35" i="1"/>
  <c r="AI35" i="1"/>
  <c r="AG35" i="1"/>
  <c r="AF35" i="1"/>
  <c r="AE35" i="1"/>
  <c r="AD35" i="1"/>
  <c r="AC35" i="1"/>
  <c r="AB35" i="1"/>
  <c r="AA35" i="1"/>
  <c r="Z35" i="1"/>
  <c r="Y35" i="1"/>
  <c r="X35" i="1"/>
  <c r="W35" i="1"/>
  <c r="V35" i="1"/>
  <c r="U35" i="1"/>
  <c r="T35" i="1"/>
  <c r="S35" i="1"/>
  <c r="R35" i="1"/>
  <c r="Q35" i="1"/>
  <c r="D35" i="1"/>
  <c r="AJ34" i="1"/>
  <c r="AI34" i="1"/>
  <c r="AH34" i="1" s="1"/>
  <c r="AG34" i="1"/>
  <c r="AF34" i="1"/>
  <c r="AE34" i="1"/>
  <c r="AD34" i="1"/>
  <c r="AC34" i="1"/>
  <c r="AB34" i="1"/>
  <c r="AA34" i="1"/>
  <c r="Z34" i="1"/>
  <c r="Y34" i="1"/>
  <c r="X34" i="1"/>
  <c r="W34" i="1"/>
  <c r="V34" i="1"/>
  <c r="U34" i="1"/>
  <c r="T34" i="1"/>
  <c r="S34" i="1"/>
  <c r="R34" i="1"/>
  <c r="Q34" i="1"/>
  <c r="D34" i="1"/>
  <c r="AJ33" i="1"/>
  <c r="AI33" i="1"/>
  <c r="AG33" i="1"/>
  <c r="AF33" i="1"/>
  <c r="AE33" i="1"/>
  <c r="AD33" i="1"/>
  <c r="AC33" i="1"/>
  <c r="AB33" i="1"/>
  <c r="AA33" i="1"/>
  <c r="Z33" i="1"/>
  <c r="Y33" i="1"/>
  <c r="X33" i="1"/>
  <c r="W33" i="1"/>
  <c r="V33" i="1"/>
  <c r="U33" i="1"/>
  <c r="T33" i="1"/>
  <c r="S33" i="1"/>
  <c r="R33" i="1"/>
  <c r="Q33" i="1"/>
  <c r="D33" i="1"/>
  <c r="AJ32" i="1"/>
  <c r="AI32" i="1"/>
  <c r="AH32" i="1" s="1"/>
  <c r="AG32" i="1"/>
  <c r="AF32" i="1"/>
  <c r="AE32" i="1"/>
  <c r="AD32" i="1"/>
  <c r="AC32" i="1"/>
  <c r="AB32" i="1"/>
  <c r="AA32" i="1"/>
  <c r="Z32" i="1"/>
  <c r="Y32" i="1"/>
  <c r="X32" i="1"/>
  <c r="W32" i="1"/>
  <c r="V32" i="1"/>
  <c r="U32" i="1"/>
  <c r="T32" i="1"/>
  <c r="S32" i="1"/>
  <c r="R32" i="1"/>
  <c r="Q32" i="1"/>
  <c r="D32" i="1"/>
  <c r="AN31" i="1"/>
  <c r="AN12" i="1" s="1"/>
  <c r="AN11" i="1" s="1"/>
  <c r="AJ31" i="1"/>
  <c r="AI31" i="1"/>
  <c r="AH31" i="1" s="1"/>
  <c r="AG31" i="1"/>
  <c r="AF31" i="1"/>
  <c r="AE31" i="1"/>
  <c r="AD31" i="1"/>
  <c r="AC31" i="1"/>
  <c r="AB31" i="1"/>
  <c r="AA31" i="1"/>
  <c r="Z31" i="1"/>
  <c r="Y31" i="1"/>
  <c r="X31" i="1"/>
  <c r="W31" i="1"/>
  <c r="V31" i="1"/>
  <c r="U31" i="1"/>
  <c r="T31" i="1"/>
  <c r="S31" i="1"/>
  <c r="R31" i="1"/>
  <c r="Q31" i="1"/>
  <c r="D31" i="1"/>
  <c r="AJ30" i="1"/>
  <c r="AI30" i="1"/>
  <c r="AG30" i="1"/>
  <c r="AF30" i="1"/>
  <c r="AE30" i="1"/>
  <c r="AD30" i="1"/>
  <c r="AC30" i="1"/>
  <c r="AB30" i="1"/>
  <c r="AA30" i="1"/>
  <c r="Z30" i="1"/>
  <c r="Y30" i="1"/>
  <c r="X30" i="1"/>
  <c r="W30" i="1"/>
  <c r="V30" i="1"/>
  <c r="U30" i="1"/>
  <c r="T30" i="1"/>
  <c r="S30" i="1"/>
  <c r="P30" i="1" s="1"/>
  <c r="R30" i="1"/>
  <c r="Q30" i="1"/>
  <c r="D30" i="1"/>
  <c r="AJ29" i="1"/>
  <c r="AH29" i="1" s="1"/>
  <c r="AI29" i="1"/>
  <c r="AG29" i="1"/>
  <c r="AF29" i="1"/>
  <c r="AE29" i="1"/>
  <c r="AD29" i="1"/>
  <c r="AC29" i="1"/>
  <c r="AB29" i="1"/>
  <c r="AA29" i="1"/>
  <c r="Z29" i="1"/>
  <c r="Y29" i="1"/>
  <c r="X29" i="1"/>
  <c r="W29" i="1"/>
  <c r="V29" i="1"/>
  <c r="U29" i="1"/>
  <c r="T29" i="1"/>
  <c r="S29" i="1"/>
  <c r="R29" i="1"/>
  <c r="Q29" i="1"/>
  <c r="D29" i="1"/>
  <c r="AJ28" i="1"/>
  <c r="AI28" i="1"/>
  <c r="AH28" i="1" s="1"/>
  <c r="AG28" i="1"/>
  <c r="AF28" i="1"/>
  <c r="AE28" i="1"/>
  <c r="AD28" i="1"/>
  <c r="AC28" i="1"/>
  <c r="AB28" i="1"/>
  <c r="AA28" i="1"/>
  <c r="Z28" i="1"/>
  <c r="Y28" i="1"/>
  <c r="X28" i="1"/>
  <c r="W28" i="1"/>
  <c r="V28" i="1"/>
  <c r="U28" i="1"/>
  <c r="T28" i="1"/>
  <c r="S28" i="1"/>
  <c r="R28" i="1"/>
  <c r="Q28" i="1"/>
  <c r="D28" i="1"/>
  <c r="AJ27" i="1"/>
  <c r="AI27" i="1"/>
  <c r="AH27" i="1"/>
  <c r="AG27" i="1"/>
  <c r="AF27" i="1"/>
  <c r="AE27" i="1"/>
  <c r="AD27" i="1"/>
  <c r="AC27" i="1"/>
  <c r="AB27" i="1"/>
  <c r="AA27" i="1"/>
  <c r="Z27" i="1"/>
  <c r="Y27" i="1"/>
  <c r="X27" i="1"/>
  <c r="W27" i="1"/>
  <c r="V27" i="1"/>
  <c r="U27" i="1"/>
  <c r="T27" i="1"/>
  <c r="S27" i="1"/>
  <c r="R27" i="1"/>
  <c r="Q27" i="1"/>
  <c r="D27" i="1"/>
  <c r="AJ26" i="1"/>
  <c r="AI26" i="1"/>
  <c r="AG26" i="1"/>
  <c r="AF26" i="1"/>
  <c r="AE26" i="1"/>
  <c r="AD26" i="1"/>
  <c r="AC26" i="1"/>
  <c r="AB26" i="1"/>
  <c r="AA26" i="1"/>
  <c r="Z26" i="1"/>
  <c r="Y26" i="1"/>
  <c r="X26" i="1"/>
  <c r="W26" i="1"/>
  <c r="V26" i="1"/>
  <c r="U26" i="1"/>
  <c r="T26" i="1"/>
  <c r="S26" i="1"/>
  <c r="R26" i="1"/>
  <c r="Q26" i="1"/>
  <c r="D26" i="1"/>
  <c r="AJ25" i="1"/>
  <c r="AI25" i="1"/>
  <c r="AH25" i="1" s="1"/>
  <c r="AG25" i="1"/>
  <c r="AF25" i="1"/>
  <c r="AE25" i="1"/>
  <c r="AD25" i="1"/>
  <c r="AC25" i="1"/>
  <c r="AB25" i="1"/>
  <c r="AA25" i="1"/>
  <c r="Z25" i="1"/>
  <c r="Y25" i="1"/>
  <c r="X25" i="1"/>
  <c r="W25" i="1"/>
  <c r="V25" i="1"/>
  <c r="U25" i="1"/>
  <c r="T25" i="1"/>
  <c r="S25" i="1"/>
  <c r="R25" i="1"/>
  <c r="Q25" i="1"/>
  <c r="D25" i="1"/>
  <c r="AJ24" i="1"/>
  <c r="AI24" i="1"/>
  <c r="AH24" i="1" s="1"/>
  <c r="AG24" i="1"/>
  <c r="AF24" i="1"/>
  <c r="AE24" i="1"/>
  <c r="AD24" i="1"/>
  <c r="AC24" i="1"/>
  <c r="AB24" i="1"/>
  <c r="AA24" i="1"/>
  <c r="Z24" i="1"/>
  <c r="Y24" i="1"/>
  <c r="X24" i="1"/>
  <c r="W24" i="1"/>
  <c r="V24" i="1"/>
  <c r="U24" i="1"/>
  <c r="T24" i="1"/>
  <c r="S24" i="1"/>
  <c r="R24" i="1"/>
  <c r="Q24" i="1"/>
  <c r="D24" i="1"/>
  <c r="AJ23" i="1"/>
  <c r="AI23" i="1"/>
  <c r="AG23" i="1"/>
  <c r="AF23" i="1"/>
  <c r="AE23" i="1"/>
  <c r="AD23" i="1"/>
  <c r="AC23" i="1"/>
  <c r="AB23" i="1"/>
  <c r="AA23" i="1"/>
  <c r="Z23" i="1"/>
  <c r="Y23" i="1"/>
  <c r="X23" i="1"/>
  <c r="W23" i="1"/>
  <c r="V23" i="1"/>
  <c r="U23" i="1"/>
  <c r="T23" i="1"/>
  <c r="S23" i="1"/>
  <c r="R23" i="1"/>
  <c r="Q23" i="1"/>
  <c r="D23" i="1"/>
  <c r="AJ22" i="1"/>
  <c r="AI22" i="1"/>
  <c r="AG22" i="1"/>
  <c r="AF22" i="1"/>
  <c r="AE22" i="1"/>
  <c r="AD22" i="1"/>
  <c r="AC22" i="1"/>
  <c r="AB22" i="1"/>
  <c r="AA22" i="1"/>
  <c r="Z22" i="1"/>
  <c r="Y22" i="1"/>
  <c r="X22" i="1"/>
  <c r="W22" i="1"/>
  <c r="V22" i="1"/>
  <c r="U22" i="1"/>
  <c r="T22" i="1"/>
  <c r="S22" i="1"/>
  <c r="R22" i="1"/>
  <c r="Q22" i="1"/>
  <c r="D22" i="1"/>
  <c r="AJ21" i="1"/>
  <c r="AI21" i="1"/>
  <c r="AH21" i="1" s="1"/>
  <c r="AG21" i="1"/>
  <c r="AF21" i="1"/>
  <c r="AE21" i="1"/>
  <c r="AD21" i="1"/>
  <c r="AC21" i="1"/>
  <c r="AB21" i="1"/>
  <c r="AA21" i="1"/>
  <c r="Z21" i="1"/>
  <c r="Y21" i="1"/>
  <c r="X21" i="1"/>
  <c r="W21" i="1"/>
  <c r="V21" i="1"/>
  <c r="U21" i="1"/>
  <c r="T21" i="1"/>
  <c r="S21" i="1"/>
  <c r="R21" i="1"/>
  <c r="Q21" i="1"/>
  <c r="D21" i="1"/>
  <c r="AJ20" i="1"/>
  <c r="AI20" i="1"/>
  <c r="AH20" i="1"/>
  <c r="AG20" i="1"/>
  <c r="AF20" i="1"/>
  <c r="AE20" i="1"/>
  <c r="AD20" i="1"/>
  <c r="AC20" i="1"/>
  <c r="AB20" i="1"/>
  <c r="AA20" i="1"/>
  <c r="Z20" i="1"/>
  <c r="Y20" i="1"/>
  <c r="X20" i="1"/>
  <c r="W20" i="1"/>
  <c r="V20" i="1"/>
  <c r="U20" i="1"/>
  <c r="T20" i="1"/>
  <c r="S20" i="1"/>
  <c r="R20" i="1"/>
  <c r="Q20" i="1"/>
  <c r="P20" i="1" s="1"/>
  <c r="C20" i="1" s="1"/>
  <c r="D20" i="1"/>
  <c r="AJ19" i="1"/>
  <c r="AI19" i="1"/>
  <c r="AH19" i="1"/>
  <c r="AG19" i="1"/>
  <c r="AF19" i="1"/>
  <c r="AE19" i="1"/>
  <c r="AD19" i="1"/>
  <c r="AC19" i="1"/>
  <c r="AB19" i="1"/>
  <c r="AA19" i="1"/>
  <c r="Z19" i="1"/>
  <c r="Y19" i="1"/>
  <c r="X19" i="1"/>
  <c r="W19" i="1"/>
  <c r="V19" i="1"/>
  <c r="U19" i="1"/>
  <c r="P19" i="1" s="1"/>
  <c r="T19" i="1"/>
  <c r="S19" i="1"/>
  <c r="R19" i="1"/>
  <c r="Q19" i="1"/>
  <c r="D19" i="1"/>
  <c r="AJ18" i="1"/>
  <c r="AI18" i="1"/>
  <c r="AG18" i="1"/>
  <c r="AF18" i="1"/>
  <c r="AE18" i="1"/>
  <c r="AD18" i="1"/>
  <c r="AC18" i="1"/>
  <c r="AB18" i="1"/>
  <c r="AA18" i="1"/>
  <c r="Z18" i="1"/>
  <c r="Y18" i="1"/>
  <c r="X18" i="1"/>
  <c r="W18" i="1"/>
  <c r="V18" i="1"/>
  <c r="U18" i="1"/>
  <c r="T18" i="1"/>
  <c r="S18" i="1"/>
  <c r="R18" i="1"/>
  <c r="Q18" i="1"/>
  <c r="D18" i="1"/>
  <c r="AJ17" i="1"/>
  <c r="AI17" i="1"/>
  <c r="AG17" i="1"/>
  <c r="AF17" i="1"/>
  <c r="AE17" i="1"/>
  <c r="AD17" i="1"/>
  <c r="AC17" i="1"/>
  <c r="AB17" i="1"/>
  <c r="AA17" i="1"/>
  <c r="Z17" i="1"/>
  <c r="Y17" i="1"/>
  <c r="X17" i="1"/>
  <c r="W17" i="1"/>
  <c r="V17" i="1"/>
  <c r="U17" i="1"/>
  <c r="T17" i="1"/>
  <c r="S17" i="1"/>
  <c r="R17" i="1"/>
  <c r="Q17" i="1"/>
  <c r="D17" i="1"/>
  <c r="AJ16" i="1"/>
  <c r="AH16" i="1" s="1"/>
  <c r="AI16" i="1"/>
  <c r="AG16" i="1"/>
  <c r="AF16" i="1"/>
  <c r="AE16" i="1"/>
  <c r="AD16" i="1"/>
  <c r="AC16" i="1"/>
  <c r="AB16" i="1"/>
  <c r="AA16" i="1"/>
  <c r="Z16" i="1"/>
  <c r="Y16" i="1"/>
  <c r="X16" i="1"/>
  <c r="W16" i="1"/>
  <c r="V16" i="1"/>
  <c r="U16" i="1"/>
  <c r="T16" i="1"/>
  <c r="S16" i="1"/>
  <c r="R16" i="1"/>
  <c r="Q16" i="1"/>
  <c r="D16" i="1"/>
  <c r="AJ15" i="1"/>
  <c r="AI15" i="1"/>
  <c r="AG15" i="1"/>
  <c r="AF15" i="1"/>
  <c r="AE15" i="1"/>
  <c r="AD15" i="1"/>
  <c r="AC15" i="1"/>
  <c r="AB15" i="1"/>
  <c r="AA15" i="1"/>
  <c r="Z15" i="1"/>
  <c r="Y15" i="1"/>
  <c r="X15" i="1"/>
  <c r="W15" i="1"/>
  <c r="V15" i="1"/>
  <c r="U15" i="1"/>
  <c r="T15" i="1"/>
  <c r="S15" i="1"/>
  <c r="R15" i="1"/>
  <c r="Q15" i="1"/>
  <c r="D15" i="1"/>
  <c r="AJ14" i="1"/>
  <c r="AI14" i="1"/>
  <c r="AH14" i="1" s="1"/>
  <c r="AG14" i="1"/>
  <c r="AF14" i="1"/>
  <c r="AE14" i="1"/>
  <c r="AD14" i="1"/>
  <c r="AC14" i="1"/>
  <c r="AB14" i="1"/>
  <c r="AA14" i="1"/>
  <c r="Z14" i="1"/>
  <c r="Y14" i="1"/>
  <c r="X14" i="1"/>
  <c r="W14" i="1"/>
  <c r="V14" i="1"/>
  <c r="U14" i="1"/>
  <c r="T14" i="1"/>
  <c r="S14" i="1"/>
  <c r="R14" i="1"/>
  <c r="Q14" i="1"/>
  <c r="D14" i="1"/>
  <c r="AJ13" i="1"/>
  <c r="AI13" i="1"/>
  <c r="AH13" i="1"/>
  <c r="AG13" i="1"/>
  <c r="AF13" i="1"/>
  <c r="AE13" i="1"/>
  <c r="AD13" i="1"/>
  <c r="AC13" i="1"/>
  <c r="AB13" i="1"/>
  <c r="AA13" i="1"/>
  <c r="Z13" i="1"/>
  <c r="Z12" i="1" s="1"/>
  <c r="Y13" i="1"/>
  <c r="X13" i="1"/>
  <c r="W13" i="1"/>
  <c r="V13" i="1"/>
  <c r="U13" i="1"/>
  <c r="T13" i="1"/>
  <c r="S13" i="1"/>
  <c r="R13" i="1"/>
  <c r="R12" i="1" s="1"/>
  <c r="Q13" i="1"/>
  <c r="D13" i="1"/>
  <c r="AM12" i="1"/>
  <c r="AM11" i="1" s="1"/>
  <c r="AM10" i="1" s="1"/>
  <c r="AL12" i="1"/>
  <c r="AK12" i="1"/>
  <c r="AK11" i="1" s="1"/>
  <c r="AK10" i="1" s="1"/>
  <c r="K12" i="1"/>
  <c r="H12" i="1"/>
  <c r="F12" i="1"/>
  <c r="E12" i="1"/>
  <c r="E11" i="1"/>
  <c r="E10" i="1" s="1"/>
  <c r="L10" i="1"/>
  <c r="I10" i="1"/>
  <c r="S9" i="1"/>
  <c r="B85" i="1" s="1"/>
  <c r="O9" i="1"/>
  <c r="N9" i="1"/>
  <c r="M9" i="1"/>
  <c r="L9" i="1"/>
  <c r="K8" i="1"/>
  <c r="J8" i="1"/>
  <c r="I8" i="1"/>
  <c r="H8" i="1"/>
  <c r="G8" i="1"/>
  <c r="F8" i="1"/>
  <c r="E8" i="1"/>
  <c r="P81" i="1" l="1"/>
  <c r="Q80" i="1"/>
  <c r="AH23" i="1"/>
  <c r="AH30" i="1"/>
  <c r="P35" i="1"/>
  <c r="C35" i="1" s="1"/>
  <c r="AH42" i="1"/>
  <c r="R45" i="1"/>
  <c r="Z45" i="1"/>
  <c r="AH46" i="1"/>
  <c r="AB45" i="1"/>
  <c r="X45" i="1"/>
  <c r="X44" i="1" s="1"/>
  <c r="AH52" i="1"/>
  <c r="C56" i="1"/>
  <c r="P57" i="1"/>
  <c r="AC51" i="1"/>
  <c r="AC44" i="1" s="1"/>
  <c r="P64" i="1"/>
  <c r="C64" i="1" s="1"/>
  <c r="AB63" i="1"/>
  <c r="AI80" i="1"/>
  <c r="S80" i="1"/>
  <c r="C119" i="1"/>
  <c r="P67" i="1"/>
  <c r="AH71" i="1"/>
  <c r="C71" i="1" s="1"/>
  <c r="AH75" i="1"/>
  <c r="P55" i="1"/>
  <c r="C55" i="1" s="1"/>
  <c r="AC12" i="1"/>
  <c r="P28" i="1"/>
  <c r="P31" i="1"/>
  <c r="C31" i="1" s="1"/>
  <c r="P38" i="1"/>
  <c r="P43" i="1"/>
  <c r="C43" i="1" s="1"/>
  <c r="C47" i="1"/>
  <c r="U51" i="1"/>
  <c r="U44" i="1" s="1"/>
  <c r="Q59" i="1"/>
  <c r="Y59" i="1"/>
  <c r="AG59" i="1"/>
  <c r="P62" i="1"/>
  <c r="AF59" i="1"/>
  <c r="P70" i="1"/>
  <c r="C76" i="1"/>
  <c r="P104" i="1"/>
  <c r="C104" i="1" s="1"/>
  <c r="P113" i="1"/>
  <c r="P120" i="1"/>
  <c r="AH15" i="1"/>
  <c r="AH17" i="1"/>
  <c r="AH22" i="1"/>
  <c r="C37" i="1"/>
  <c r="AH41" i="1"/>
  <c r="AH50" i="1"/>
  <c r="V51" i="1"/>
  <c r="V44" i="1" s="1"/>
  <c r="AD51" i="1"/>
  <c r="AD44" i="1" s="1"/>
  <c r="AH53" i="1"/>
  <c r="R59" i="1"/>
  <c r="Z59" i="1"/>
  <c r="W63" i="1"/>
  <c r="T80" i="1"/>
  <c r="AB80" i="1"/>
  <c r="AG80" i="1"/>
  <c r="V91" i="1"/>
  <c r="P91" i="1" s="1"/>
  <c r="C91" i="1" s="1"/>
  <c r="P96" i="1"/>
  <c r="AH104" i="1"/>
  <c r="AC111" i="1"/>
  <c r="P111" i="1" s="1"/>
  <c r="AF108" i="1"/>
  <c r="AF80" i="1" s="1"/>
  <c r="AB108" i="1"/>
  <c r="P108" i="1" s="1"/>
  <c r="C108" i="1" s="1"/>
  <c r="P112" i="1"/>
  <c r="C112" i="1" s="1"/>
  <c r="C111" i="1" s="1"/>
  <c r="S85" i="1"/>
  <c r="P85" i="1" s="1"/>
  <c r="C85" i="1" s="1"/>
  <c r="C19" i="1"/>
  <c r="P25" i="1"/>
  <c r="AL11" i="1"/>
  <c r="P14" i="1"/>
  <c r="T12" i="1"/>
  <c r="AB12" i="1"/>
  <c r="C30" i="1"/>
  <c r="AH35" i="1"/>
  <c r="AH47" i="1"/>
  <c r="P49" i="1"/>
  <c r="AG45" i="1"/>
  <c r="T59" i="1"/>
  <c r="AJ59" i="1"/>
  <c r="V63" i="1"/>
  <c r="AD63" i="1"/>
  <c r="AH67" i="1"/>
  <c r="C67" i="1" s="1"/>
  <c r="P68" i="1"/>
  <c r="C68" i="1" s="1"/>
  <c r="AJ81" i="1"/>
  <c r="P103" i="1"/>
  <c r="C103" i="1" s="1"/>
  <c r="AG108" i="1"/>
  <c r="D120" i="1"/>
  <c r="C120" i="1" s="1"/>
  <c r="W51" i="1"/>
  <c r="W44" i="1" s="1"/>
  <c r="C102" i="1"/>
  <c r="C113" i="1"/>
  <c r="AA12" i="1"/>
  <c r="AJ12" i="1"/>
  <c r="P27" i="1"/>
  <c r="C27" i="1" s="1"/>
  <c r="P42" i="1"/>
  <c r="S59" i="1"/>
  <c r="AA59" i="1"/>
  <c r="AI59" i="1"/>
  <c r="U80" i="1"/>
  <c r="C84" i="1"/>
  <c r="P92" i="1"/>
  <c r="C92" i="1" s="1"/>
  <c r="W12" i="1"/>
  <c r="AE12" i="1"/>
  <c r="P16" i="1"/>
  <c r="C16" i="1" s="1"/>
  <c r="P21" i="1"/>
  <c r="C21" i="1" s="1"/>
  <c r="P26" i="1"/>
  <c r="P54" i="1"/>
  <c r="C54" i="1" s="1"/>
  <c r="AJ63" i="1"/>
  <c r="W93" i="1"/>
  <c r="P93" i="1" s="1"/>
  <c r="C93" i="1" s="1"/>
  <c r="AH108" i="1"/>
  <c r="U89" i="1"/>
  <c r="S44" i="1"/>
  <c r="AA44" i="1"/>
  <c r="AA11" i="1" s="1"/>
  <c r="AA10" i="1" s="1"/>
  <c r="AF12" i="1"/>
  <c r="P17" i="1"/>
  <c r="C17" i="1" s="1"/>
  <c r="P48" i="1"/>
  <c r="C48" i="1" s="1"/>
  <c r="C53" i="1"/>
  <c r="Y63" i="1"/>
  <c r="AG63" i="1"/>
  <c r="P69" i="1"/>
  <c r="C69" i="1" s="1"/>
  <c r="AJ80" i="1"/>
  <c r="P90" i="1"/>
  <c r="C90" i="1" s="1"/>
  <c r="Q12" i="1"/>
  <c r="Y12" i="1"/>
  <c r="S12" i="1"/>
  <c r="AF51" i="1"/>
  <c r="AQ60" i="1"/>
  <c r="Z63" i="1"/>
  <c r="P22" i="1"/>
  <c r="C25" i="1"/>
  <c r="C38" i="1"/>
  <c r="S63" i="1"/>
  <c r="AA63" i="1"/>
  <c r="AI63" i="1"/>
  <c r="F11" i="1"/>
  <c r="F10" i="1" s="1"/>
  <c r="AH18" i="1"/>
  <c r="P24" i="1"/>
  <c r="C24" i="1" s="1"/>
  <c r="AN10" i="1"/>
  <c r="AH33" i="1"/>
  <c r="AF45" i="1"/>
  <c r="AE51" i="1"/>
  <c r="AE44" i="1" s="1"/>
  <c r="P61" i="1"/>
  <c r="T63" i="1"/>
  <c r="P79" i="1"/>
  <c r="C79" i="1" s="1"/>
  <c r="Z100" i="1"/>
  <c r="P100" i="1" s="1"/>
  <c r="C100" i="1" s="1"/>
  <c r="C28" i="1"/>
  <c r="AH80" i="1"/>
  <c r="P13" i="1"/>
  <c r="C13" i="1" s="1"/>
  <c r="C42" i="1"/>
  <c r="AI12" i="1"/>
  <c r="R63" i="1"/>
  <c r="H11" i="1"/>
  <c r="H10" i="1" s="1"/>
  <c r="P36" i="1"/>
  <c r="C36" i="1" s="1"/>
  <c r="P50" i="1"/>
  <c r="C50" i="1" s="1"/>
  <c r="D51" i="1"/>
  <c r="D44" i="1" s="1"/>
  <c r="AH58" i="1"/>
  <c r="AH51" i="1" s="1"/>
  <c r="P74" i="1"/>
  <c r="P86" i="1"/>
  <c r="C86" i="1" s="1"/>
  <c r="D12" i="1"/>
  <c r="X12" i="1"/>
  <c r="AG12" i="1"/>
  <c r="K11" i="1"/>
  <c r="K10" i="1" s="1"/>
  <c r="C14" i="1"/>
  <c r="U12" i="1"/>
  <c r="P18" i="1"/>
  <c r="C18" i="1" s="1"/>
  <c r="P32" i="1"/>
  <c r="C32" i="1" s="1"/>
  <c r="X59" i="1"/>
  <c r="C70" i="1"/>
  <c r="P73" i="1"/>
  <c r="C73" i="1" s="1"/>
  <c r="AA80" i="1"/>
  <c r="P94" i="1"/>
  <c r="C94" i="1" s="1"/>
  <c r="C99" i="1"/>
  <c r="P97" i="1"/>
  <c r="C97" i="1" s="1"/>
  <c r="P109" i="1"/>
  <c r="C109" i="1" s="1"/>
  <c r="AD12" i="1"/>
  <c r="P29" i="1"/>
  <c r="C29" i="1" s="1"/>
  <c r="P46" i="1"/>
  <c r="P45" i="1" s="1"/>
  <c r="P60" i="1"/>
  <c r="P59" i="1" s="1"/>
  <c r="C62" i="1"/>
  <c r="AH73" i="1"/>
  <c r="C81" i="1"/>
  <c r="V80" i="1"/>
  <c r="AD80" i="1"/>
  <c r="Y97" i="1"/>
  <c r="Y80" i="1" s="1"/>
  <c r="P23" i="1"/>
  <c r="C23" i="1" s="1"/>
  <c r="R51" i="1"/>
  <c r="R44" i="1" s="1"/>
  <c r="Z51" i="1"/>
  <c r="C61" i="1"/>
  <c r="P72" i="1"/>
  <c r="C72" i="1" s="1"/>
  <c r="W80" i="1"/>
  <c r="W11" i="1" s="1"/>
  <c r="W10" i="1" s="1"/>
  <c r="AE80" i="1"/>
  <c r="X80" i="1"/>
  <c r="C96" i="1"/>
  <c r="P95" i="1"/>
  <c r="C95" i="1" s="1"/>
  <c r="P107" i="1"/>
  <c r="C107" i="1" s="1"/>
  <c r="C22" i="1"/>
  <c r="AH26" i="1"/>
  <c r="P33" i="1"/>
  <c r="P34" i="1"/>
  <c r="C34" i="1" s="1"/>
  <c r="S51" i="1"/>
  <c r="AA51" i="1"/>
  <c r="AJ51" i="1"/>
  <c r="AJ44" i="1" s="1"/>
  <c r="D63" i="1"/>
  <c r="C77" i="1"/>
  <c r="P110" i="1"/>
  <c r="C110" i="1" s="1"/>
  <c r="P89" i="1"/>
  <c r="C89" i="1" s="1"/>
  <c r="C121" i="1"/>
  <c r="P15" i="1"/>
  <c r="C15" i="1" s="1"/>
  <c r="V12" i="1"/>
  <c r="P41" i="1"/>
  <c r="C49" i="1"/>
  <c r="T51" i="1"/>
  <c r="T44" i="1" s="1"/>
  <c r="T11" i="1" s="1"/>
  <c r="T10" i="1" s="1"/>
  <c r="P52" i="1"/>
  <c r="AB51" i="1"/>
  <c r="AB44" i="1" s="1"/>
  <c r="AB11" i="1" s="1"/>
  <c r="AB10" i="1" s="1"/>
  <c r="P58" i="1"/>
  <c r="P65" i="1"/>
  <c r="P66" i="1"/>
  <c r="C66" i="1" s="1"/>
  <c r="AE63" i="1"/>
  <c r="P82" i="1"/>
  <c r="C82" i="1" s="1"/>
  <c r="R83" i="1"/>
  <c r="C88" i="1"/>
  <c r="C106" i="1"/>
  <c r="C117" i="1"/>
  <c r="Q51" i="1"/>
  <c r="Q44" i="1" s="1"/>
  <c r="Y51" i="1"/>
  <c r="Y44" i="1" s="1"/>
  <c r="AG51" i="1"/>
  <c r="AG44" i="1" s="1"/>
  <c r="C57" i="1"/>
  <c r="AH65" i="1"/>
  <c r="X63" i="1"/>
  <c r="AF63" i="1"/>
  <c r="P71" i="1"/>
  <c r="AH74" i="1"/>
  <c r="P75" i="1"/>
  <c r="C115" i="1"/>
  <c r="AB59" i="1"/>
  <c r="AO61" i="1" s="1"/>
  <c r="Q63" i="1"/>
  <c r="AI51" i="1"/>
  <c r="AI44" i="1" s="1"/>
  <c r="P44" i="1" l="1"/>
  <c r="AJ11" i="1"/>
  <c r="AJ10" i="1" s="1"/>
  <c r="C41" i="1"/>
  <c r="U11" i="1"/>
  <c r="U10" i="1" s="1"/>
  <c r="AH12" i="1"/>
  <c r="P51" i="1"/>
  <c r="C26" i="1"/>
  <c r="C12" i="1" s="1"/>
  <c r="C75" i="1"/>
  <c r="AE11" i="1"/>
  <c r="AE10" i="1" s="1"/>
  <c r="AH63" i="1"/>
  <c r="V11" i="1"/>
  <c r="V10" i="1" s="1"/>
  <c r="Z44" i="1"/>
  <c r="C65" i="1"/>
  <c r="C63" i="1" s="1"/>
  <c r="AC80" i="1"/>
  <c r="AC11" i="1" s="1"/>
  <c r="AC10" i="1" s="1"/>
  <c r="AH45" i="1"/>
  <c r="AH44" i="1" s="1"/>
  <c r="AD11" i="1"/>
  <c r="AD10" i="1" s="1"/>
  <c r="C74" i="1"/>
  <c r="AG11" i="1"/>
  <c r="AG10" i="1" s="1"/>
  <c r="Y11" i="1"/>
  <c r="Y10" i="1" s="1"/>
  <c r="C52" i="1"/>
  <c r="C60" i="1"/>
  <c r="C59" i="1" s="1"/>
  <c r="X11" i="1"/>
  <c r="X10" i="1" s="1"/>
  <c r="Q11" i="1"/>
  <c r="Q10" i="1" s="1"/>
  <c r="C58" i="1"/>
  <c r="P12" i="1"/>
  <c r="AF11" i="1"/>
  <c r="AF10" i="1" s="1"/>
  <c r="P83" i="1"/>
  <c r="C83" i="1" s="1"/>
  <c r="R80" i="1"/>
  <c r="C33" i="1"/>
  <c r="D11" i="1"/>
  <c r="D10" i="1" s="1"/>
  <c r="Z80" i="1"/>
  <c r="AI11" i="1"/>
  <c r="AI10" i="1" s="1"/>
  <c r="P63" i="1"/>
  <c r="S11" i="1"/>
  <c r="S10" i="1" s="1"/>
  <c r="C46" i="1"/>
  <c r="C45" i="1" s="1"/>
  <c r="AF44" i="1"/>
  <c r="AH11" i="1" l="1"/>
  <c r="AH10" i="1" s="1"/>
  <c r="Z11" i="1"/>
  <c r="Z10" i="1" s="1"/>
  <c r="P80" i="1"/>
  <c r="C80" i="1" s="1"/>
  <c r="C44" i="1"/>
  <c r="C11" i="1" s="1"/>
  <c r="R11" i="1"/>
  <c r="R10" i="1" s="1"/>
  <c r="C51" i="1"/>
  <c r="P11" i="1" l="1"/>
  <c r="P10" i="1" s="1"/>
  <c r="P3" i="1" s="1"/>
  <c r="A2" i="1" l="1"/>
  <c r="AL127" i="1" l="1"/>
  <c r="C127" i="1" l="1"/>
  <c r="C10" i="1" s="1"/>
  <c r="AL10" i="1"/>
  <c r="C4" i="1" l="1"/>
</calcChain>
</file>

<file path=xl/comments1.xml><?xml version="1.0" encoding="utf-8"?>
<comments xmlns="http://schemas.openxmlformats.org/spreadsheetml/2006/main">
  <authors>
    <author>pc</author>
  </authors>
  <commentList>
    <comment ref="Y10" authorId="0" shapeId="0">
      <text>
        <r>
          <rPr>
            <b/>
            <sz val="12"/>
            <color indexed="81"/>
            <rFont val="Times New Roman"/>
            <family val="1"/>
          </rPr>
          <t>pc:</t>
        </r>
        <r>
          <rPr>
            <sz val="12"/>
            <color indexed="81"/>
            <rFont val="Times New Roman"/>
            <family val="1"/>
          </rPr>
          <t xml:space="preserve">
Lưu ý tỷ lệ 1%</t>
        </r>
      </text>
    </comment>
    <comment ref="AF10" authorId="0" shapeId="0">
      <text>
        <r>
          <rPr>
            <b/>
            <sz val="12"/>
            <color indexed="81"/>
            <rFont val="Times New Roman"/>
            <family val="1"/>
          </rPr>
          <t>pc:</t>
        </r>
        <r>
          <rPr>
            <sz val="12"/>
            <color indexed="81"/>
            <rFont val="Times New Roman"/>
            <family val="1"/>
          </rPr>
          <t xml:space="preserve">
Lưu ý từ 2% - 4% tổng chi (cả tỉnh, huyện)</t>
        </r>
      </text>
    </comment>
  </commentList>
</comments>
</file>

<file path=xl/sharedStrings.xml><?xml version="1.0" encoding="utf-8"?>
<sst xmlns="http://schemas.openxmlformats.org/spreadsheetml/2006/main" count="156" uniqueCount="150">
  <si>
    <t>DỰ TOÁN CHI NGÂN SÁCH CẤP TỈNH CHO TỪNG CƠ QUAN; ĐƠN VỊ THEO TỪNG LĨNH VỰC NĂM 2025</t>
  </si>
  <si>
    <t>Đơn vị tính: Triệu đồng</t>
  </si>
  <si>
    <t>Số TT</t>
  </si>
  <si>
    <t>Đơn vị</t>
  </si>
  <si>
    <t>DỰ TOÁN NĂM 2025</t>
  </si>
  <si>
    <t>Chi bổ sung có mục tiêu cho ngân sách huyện, thành phố</t>
  </si>
  <si>
    <t>CHI TỪ NGUỒN THU VIỆN TRỢ</t>
  </si>
  <si>
    <t>BỘI THU NGÂN SÁCH ĐỊA PHƯƠNG</t>
  </si>
  <si>
    <t>Tổng chi</t>
  </si>
  <si>
    <t>TỔNG CHI ĐẦU TƯ CẤP TỈNH</t>
  </si>
  <si>
    <t>TỔNG CHI THƯỜNG XUYÊN CÁC LĨNH VỰC (CÂN ĐỐI NGÂN SÁCH ĐỊA PHƯƠNG)</t>
  </si>
  <si>
    <t>Chi trả nợ lãi do Chính quyền địa phương vay</t>
  </si>
  <si>
    <t>Chi bổ sung quỹ dự trữ tài chính</t>
  </si>
  <si>
    <t>Dự phòng ngân sách</t>
  </si>
  <si>
    <t>Chi tạo nguồn cải cách tiền lương</t>
  </si>
  <si>
    <t>Tổng chi từ nguồn ngân sách trung ương bổ sung có mục tiêu</t>
  </si>
  <si>
    <t>Bao gồm</t>
  </si>
  <si>
    <t>Chi đầu tư từ nguồn Chính phủ vay về cho vay lại</t>
  </si>
  <si>
    <t>Tổng chi đầu tư phát triển</t>
  </si>
  <si>
    <t>Tổng chi thường xuyên (cân đối NSĐP)</t>
  </si>
  <si>
    <t>Chi Giáo dục - Đào tạo và dạy nghề</t>
  </si>
  <si>
    <t>Chi sự nghiệp Khoa học và Công nghệ</t>
  </si>
  <si>
    <t>Chi An ninh và Trật tự An toàn xã hội</t>
  </si>
  <si>
    <t>Chi sự nghiệp y tế, dân số và gia đình</t>
  </si>
  <si>
    <t>Chi sự nghiệp văn hóa thông tin</t>
  </si>
  <si>
    <t>Chi sự nghiệp phát thanh, truyền hình</t>
  </si>
  <si>
    <t>Chi sự nghiệp thể dục thể thao</t>
  </si>
  <si>
    <t>Chi sự nghiệp bảo vệ môi trường</t>
  </si>
  <si>
    <t>Chi hoạt động kinh tế</t>
  </si>
  <si>
    <t>Chi hoạt động quản lý nhà nước, Đảng, đoàn thể</t>
  </si>
  <si>
    <t>Chi bảo đảm xã hội</t>
  </si>
  <si>
    <t>Chi khác</t>
  </si>
  <si>
    <t>Vốn đầu tư phát triển</t>
  </si>
  <si>
    <t>Kinh phí sự nghiệp</t>
  </si>
  <si>
    <t>TỔNG CỘNG</t>
  </si>
  <si>
    <t>A</t>
  </si>
  <si>
    <t>CÁC CƠ QUAN, ĐƠN VỊ</t>
  </si>
  <si>
    <t>I</t>
  </si>
  <si>
    <t>SỞ, BAN, NGÀNH CẤP TỈNH</t>
  </si>
  <si>
    <t>Văn phòng Tỉnh ủy</t>
  </si>
  <si>
    <t>Văn phòng Hội đồng nhân dân Tỉnh</t>
  </si>
  <si>
    <t>Văn phòng Ủy ban nhân dân Tỉnh</t>
  </si>
  <si>
    <t>Sở Nông nghiệp và Phát triển Nông thôn</t>
  </si>
  <si>
    <t>Sở Kế hoạch và Đầu tư</t>
  </si>
  <si>
    <t>Sở Tài chính</t>
  </si>
  <si>
    <t>Sở Nội vụ</t>
  </si>
  <si>
    <t>Sở Ngoại vụ</t>
  </si>
  <si>
    <t>Sở Tư pháp</t>
  </si>
  <si>
    <t>Sở Y tế</t>
  </si>
  <si>
    <t>Sở Công Thương</t>
  </si>
  <si>
    <t>Sở Xây dựng</t>
  </si>
  <si>
    <t>Sở Khoa học và Công nghệ</t>
  </si>
  <si>
    <t>Sở Giáo dục và Đào tạo</t>
  </si>
  <si>
    <t>Sở Tài nguyên và Môi trường</t>
  </si>
  <si>
    <t>Sở Văn hóa Thể thao và Du lịch</t>
  </si>
  <si>
    <t>Sở Thông tin và Truyền thông</t>
  </si>
  <si>
    <t>Sở Giao thông và Vận tải</t>
  </si>
  <si>
    <t>Sở Lao động Thương binh và Xã hội</t>
  </si>
  <si>
    <t>Thanh tra Tỉnh</t>
  </si>
  <si>
    <t>Trường Chính trị</t>
  </si>
  <si>
    <t>Trường Cao đẳng Cộng đồng</t>
  </si>
  <si>
    <t>Trường Cao đẳng Y tế</t>
  </si>
  <si>
    <t>Ban Quản lý Khu Kinh tế</t>
  </si>
  <si>
    <t xml:space="preserve">Ban An toàn Giao thông </t>
  </si>
  <si>
    <t>Ban Quản lý dự án Đầu tư xây dựng Công trình nông nghiệp và Phát triển nông thôn</t>
  </si>
  <si>
    <t>Ban Quản lý dự án Đầu tư xây dựng Công trình Giao thông Tỉnh</t>
  </si>
  <si>
    <t>Ban Quản lý dự án Đầu tư xây dựng Công trình Dân dụng và Công nghiệp Tỉnh</t>
  </si>
  <si>
    <t>Trung tâm xúc tiến Đầu tư - Thương mại và Du lịch</t>
  </si>
  <si>
    <t>Vườn Quốc gia Tràm chim</t>
  </si>
  <si>
    <t>II</t>
  </si>
  <si>
    <t>CÁC TỔ CHỨC CHÍNH TRỊ - XÃ HỘI; XÃ HỘI NGHỀ NGHIỆP</t>
  </si>
  <si>
    <t>II.1</t>
  </si>
  <si>
    <t>Khối đoàn thể</t>
  </si>
  <si>
    <t>Ủy ban Mặt trận tổ quốc Tỉnh</t>
  </si>
  <si>
    <t>Tỉnh đoàn</t>
  </si>
  <si>
    <t>Hội Liên hiệp Phụ nữ</t>
  </si>
  <si>
    <t>Hội Nông dân</t>
  </si>
  <si>
    <t>Hội Cựu Chiến binh</t>
  </si>
  <si>
    <t>II.2</t>
  </si>
  <si>
    <t>Các tổ chức, các hội được nhà nước giao biên chế</t>
  </si>
  <si>
    <t>Liên minh hợp tác xã</t>
  </si>
  <si>
    <t>Liên hiệp các Hội khoa học Kỹ thuật</t>
  </si>
  <si>
    <t>Liên hiệp các tổ chức Hữu Nghị</t>
  </si>
  <si>
    <t>Hội Liên hiệp Văn học Nghệ thuật</t>
  </si>
  <si>
    <t>Hội chữ thập đỏ</t>
  </si>
  <si>
    <t>Hội đông y</t>
  </si>
  <si>
    <t>Hội người mù</t>
  </si>
  <si>
    <t>III</t>
  </si>
  <si>
    <t>KHỐI AN NINH - QUỐC PHÒNG</t>
  </si>
  <si>
    <t>Công an Tỉnh</t>
  </si>
  <si>
    <t>Bộ Chỉ huy Quân sự Tỉnh</t>
  </si>
  <si>
    <t>Bộ Chỉ huy Bộ đội biên phòng</t>
  </si>
  <si>
    <t>IV</t>
  </si>
  <si>
    <t>CÁC ĐƠN VỊ KHÁC</t>
  </si>
  <si>
    <t>Bảo hiểm Xã hội tỉnh</t>
  </si>
  <si>
    <t>Chi nhánh Ngân hàng chính sách xã hội</t>
  </si>
  <si>
    <t>Hội nhà báo</t>
  </si>
  <si>
    <t>Hội Luật gia Tỉnh</t>
  </si>
  <si>
    <t>Hội Bảo trợ người khuyết tật, Nạn nhân chất độc da cam/dioxin và Bệnh nhân nghèo tỉnh Đồng Tháp</t>
  </si>
  <si>
    <t>Hội Khuyến học tỉnh</t>
  </si>
  <si>
    <t>Hội Y học tỉnh</t>
  </si>
  <si>
    <t>Ban đại diện Hội Người Cao tuổi</t>
  </si>
  <si>
    <t>Hội Khoa học Lịch sử tỉnh</t>
  </si>
  <si>
    <t>Cục Thi hành án dân sự tỉnh Đồng Tháp</t>
  </si>
  <si>
    <t>Cục Thuế tỉnh Đồng Tháp</t>
  </si>
  <si>
    <t>Cục Thống kê tỉnh Đồng Tháp</t>
  </si>
  <si>
    <t>Cục Quản lý thị trường Tỉnh</t>
  </si>
  <si>
    <t>Tòa án Nhân dân tỉnh Đồng Tháp</t>
  </si>
  <si>
    <t>V</t>
  </si>
  <si>
    <t>CÁC KHOẢN CHI ĐÃ GIAO THEO LĨNH VỰC (CHƯA GIAO CỤ THỂ ĐẦU NĂM) CHO ĐƠN VỊ TRÊN ĐỊA BÀN TỈNH</t>
  </si>
  <si>
    <t>Các nhiệm vụ chi Giáo dục - Đào tạo và dạy nghề</t>
  </si>
  <si>
    <t>a</t>
  </si>
  <si>
    <t>Các nhiệm vụ chi sự nghiệp Khoa học và Công nghệ</t>
  </si>
  <si>
    <t>Các nhiệm vụ chi An ninh và Trật tự an toàn xã hội</t>
  </si>
  <si>
    <t>Các nhiệm vụ chi sự nghiệp y tế, dân số và gia đình</t>
  </si>
  <si>
    <t>Các nhiệm vụ chi sự nghiệp văn hóa thông tin</t>
  </si>
  <si>
    <t>Các nhiệm vụ chi sự nghiệp phát thanh truyền hình</t>
  </si>
  <si>
    <t>Các nhiệm vụ chi sự nghiệp thể dục thể thao</t>
  </si>
  <si>
    <t>Các nhiệm vụ chi sự nghiệp bảo vệ môi trường</t>
  </si>
  <si>
    <t>b</t>
  </si>
  <si>
    <t>Các nhiệm vụ chi hoạt động kinh tế</t>
  </si>
  <si>
    <t>đ</t>
  </si>
  <si>
    <t>Các nhiệm vụ chi hoạt động quản lý nhà nước, đảng, đoàn thể</t>
  </si>
  <si>
    <t>Các nhiệm vụ chi đảm bảo xã hội</t>
  </si>
  <si>
    <t>Chi khác ngân sách</t>
  </si>
  <si>
    <t>10% tiết kiệm chi thường xuyên (phần giữ lại ngân sách)</t>
  </si>
  <si>
    <t>B</t>
  </si>
  <si>
    <t>CHI ĐẦU TƯ XÂY DỰNG CƠ BẢN TẬP TRUNG</t>
  </si>
  <si>
    <t>C</t>
  </si>
  <si>
    <t>CHI ĐẦU TƯ TỪ NGUỒN THU TIỀN SỬ DỤNG ĐẤT (BAO NHIỆM VỤ THEO NGHỊ QUYẾT 41/2023/NQ-HĐND NGÀY ……</t>
  </si>
  <si>
    <t>D</t>
  </si>
  <si>
    <t>CHI ĐẦU TƯ TỪ NGUỒN THU XỔ SỐ KIẾN THIẾT</t>
  </si>
  <si>
    <t>Đ</t>
  </si>
  <si>
    <t>CHI ĐẦU TƯ TỪ NGUỒN THOÁI VỐN NHÀ NƯỚC TẠI DOANH NGHIỆP NHÀ NƯỚC DO ĐỊA PHƯƠNG QUẢN LÝ</t>
  </si>
  <si>
    <t>E</t>
  </si>
  <si>
    <t>CHI ĐẦU TƯ PHÁT TRIỂN KHÁC</t>
  </si>
  <si>
    <t>Ê</t>
  </si>
  <si>
    <t>CHI TRẢ NỢ LÃI DO CHÍNH QUYỀN ĐỊA PHƯƠNG VAY</t>
  </si>
  <si>
    <t>G</t>
  </si>
  <si>
    <t>CHI BỔ SUNG QUỸ DỰ TRỮ TÀI CHÍNH</t>
  </si>
  <si>
    <t>H</t>
  </si>
  <si>
    <t xml:space="preserve">DỰ PHÓNG NGÂN SÁCH </t>
  </si>
  <si>
    <t>CHI TẠO NGUỒN CẢI CÁCH TIỀN LƯƠNG</t>
  </si>
  <si>
    <t>K</t>
  </si>
  <si>
    <t xml:space="preserve">CHI TỪ NGUỒN NGÂN SÁCH TRUNG ƯƠNG BỔ SUNG CÓ MỤC TIÊU </t>
  </si>
  <si>
    <t>L</t>
  </si>
  <si>
    <t>CHI ĐẦU TƯ TỪ NGUỒN CHÍNH PHỦ VAY VỀ CHO VAY LẠI</t>
  </si>
  <si>
    <t xml:space="preserve"> </t>
  </si>
  <si>
    <t>M</t>
  </si>
  <si>
    <t>CHI BỔ SUNG CHO NGÂN SÁCH HUYỆN, THÀNH PHỐ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</si>
</sst>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_);_(* \(#,##0\);_(* &quot;-&quot;??_);_(@_)"/>
    <numFmt numFmtId="165" formatCode="_-* #,##0\ _₫_-;\-* #,##0\ _₫_-;_-* &quot;-&quot;??\ _₫_-;_-@_-"/>
    <numFmt numFmtId="166" formatCode="#,##0.0"/>
    <numFmt numFmtId="167" formatCode="0.0%"/>
  </numFmts>
  <fonts count="26" x14ac:knownFonts="1">
    <font>
      <sz val="11"/>
      <color theme="1"/>
      <name val="Calibri"/>
      <family val="2"/>
      <charset val="163"/>
      <scheme val="minor"/>
    </font>
    <font>
      <sz val="11"/>
      <color theme="1"/>
      <name val="Calibri"/>
      <family val="2"/>
      <charset val="163"/>
      <scheme val="minor"/>
    </font>
    <font>
      <b/>
      <sz val="14"/>
      <name val="Times New Roman"/>
      <family val="1"/>
    </font>
    <font>
      <sz val="14"/>
      <name val="Times New Roman"/>
      <family val="1"/>
    </font>
    <font>
      <sz val="14"/>
      <color theme="0"/>
      <name val="Times New Roman"/>
      <family val="1"/>
    </font>
    <font>
      <i/>
      <sz val="14"/>
      <color theme="0"/>
      <name val="Times New Roman"/>
      <family val="1"/>
    </font>
    <font>
      <b/>
      <u/>
      <sz val="14"/>
      <name val="Times New Roman"/>
      <family val="1"/>
    </font>
    <font>
      <u/>
      <sz val="12"/>
      <color theme="10"/>
      <name val="Times New Roman"/>
      <family val="1"/>
    </font>
    <font>
      <b/>
      <sz val="14"/>
      <color theme="10"/>
      <name val="Times New Roman"/>
      <family val="1"/>
    </font>
    <font>
      <b/>
      <i/>
      <sz val="14"/>
      <name val="Times New Roman"/>
      <family val="1"/>
    </font>
    <font>
      <b/>
      <sz val="14"/>
      <color rgb="FFFF0000"/>
      <name val="Times New Roman"/>
      <family val="1"/>
    </font>
    <font>
      <b/>
      <sz val="14"/>
      <color rgb="FF000000"/>
      <name val="Times New Roman"/>
      <family val="1"/>
    </font>
    <font>
      <b/>
      <u/>
      <sz val="14"/>
      <color theme="1"/>
      <name val="Times New Roman"/>
      <family val="1"/>
    </font>
    <font>
      <b/>
      <i/>
      <u/>
      <sz val="14"/>
      <color theme="1"/>
      <name val="Times New Roman"/>
      <family val="1"/>
    </font>
    <font>
      <sz val="14"/>
      <color theme="1"/>
      <name val="Times New Roman"/>
      <family val="1"/>
    </font>
    <font>
      <i/>
      <sz val="14"/>
      <color theme="1"/>
      <name val="Times New Roman"/>
      <family val="1"/>
    </font>
    <font>
      <b/>
      <sz val="14"/>
      <color theme="1"/>
      <name val="Times New Roman"/>
      <family val="1"/>
    </font>
    <font>
      <b/>
      <i/>
      <sz val="14"/>
      <color theme="1"/>
      <name val="Times New Roman"/>
      <family val="1"/>
    </font>
    <font>
      <i/>
      <sz val="14"/>
      <name val="Times New Roman"/>
      <family val="1"/>
    </font>
    <font>
      <b/>
      <i/>
      <sz val="14"/>
      <color rgb="FFFF0000"/>
      <name val="Times New Roman"/>
      <family val="1"/>
    </font>
    <font>
      <i/>
      <sz val="14"/>
      <color rgb="FFFF0000"/>
      <name val="Times New Roman"/>
      <family val="1"/>
    </font>
    <font>
      <b/>
      <sz val="14"/>
      <color rgb="FF0000FF"/>
      <name val="Times New Roman"/>
      <family val="1"/>
    </font>
    <font>
      <b/>
      <u val="singleAccounting"/>
      <sz val="14"/>
      <color rgb="FF0000FF"/>
      <name val="Times New Roman"/>
      <family val="1"/>
    </font>
    <font>
      <sz val="14"/>
      <color rgb="FFFF0000"/>
      <name val="Times New Roman"/>
      <family val="1"/>
    </font>
    <font>
      <b/>
      <sz val="12"/>
      <color indexed="81"/>
      <name val="Times New Roman"/>
      <family val="1"/>
    </font>
    <font>
      <sz val="12"/>
      <color indexed="81"/>
      <name val="Times New Roman"/>
      <family val="1"/>
    </font>
  </fonts>
  <fills count="3">
    <fill>
      <patternFill patternType="none"/>
    </fill>
    <fill>
      <patternFill patternType="gray125"/>
    </fill>
    <fill>
      <patternFill patternType="solid">
        <fgColor rgb="FFFFFF00"/>
        <bgColor indexed="64"/>
      </patternFill>
    </fill>
  </fills>
  <borders count="23">
    <border>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style="hair">
        <color indexed="64"/>
      </top>
      <bottom style="hair">
        <color indexed="64"/>
      </bottom>
      <diagonal/>
    </border>
    <border>
      <left style="thin">
        <color auto="1"/>
      </left>
      <right style="thin">
        <color auto="1"/>
      </right>
      <top style="hair">
        <color auto="1"/>
      </top>
      <bottom style="hair">
        <color auto="1"/>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auto="1"/>
      </left>
      <right style="thin">
        <color auto="1"/>
      </right>
      <top style="hair">
        <color auto="1"/>
      </top>
      <bottom/>
      <diagonal/>
    </border>
    <border>
      <left style="thin">
        <color indexed="64"/>
      </left>
      <right style="double">
        <color indexed="64"/>
      </right>
      <top style="hair">
        <color indexed="64"/>
      </top>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auto="1"/>
      </left>
      <right style="double">
        <color auto="1"/>
      </right>
      <top style="hair">
        <color indexed="64"/>
      </top>
      <bottom style="double">
        <color auto="1"/>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91">
    <xf numFmtId="0" fontId="0" fillId="0" borderId="0" xfId="0"/>
    <xf numFmtId="0" fontId="3" fillId="0" borderId="0" xfId="0" applyFont="1"/>
    <xf numFmtId="0" fontId="3" fillId="0" borderId="0" xfId="0" applyFont="1" applyAlignment="1">
      <alignment horizontal="center"/>
    </xf>
    <xf numFmtId="0" fontId="4" fillId="0" borderId="0" xfId="0" applyFont="1"/>
    <xf numFmtId="0" fontId="5" fillId="0" borderId="0" xfId="0" applyFont="1"/>
    <xf numFmtId="3" fontId="4" fillId="0" borderId="0" xfId="0" applyNumberFormat="1" applyFont="1"/>
    <xf numFmtId="164" fontId="3" fillId="0" borderId="0" xfId="0" applyNumberFormat="1" applyFont="1"/>
    <xf numFmtId="164" fontId="4" fillId="0" borderId="0" xfId="0" applyNumberFormat="1" applyFont="1"/>
    <xf numFmtId="3" fontId="3" fillId="0" borderId="0" xfId="0" applyNumberFormat="1" applyFont="1"/>
    <xf numFmtId="0" fontId="6" fillId="0" borderId="0" xfId="0" applyFont="1" applyAlignment="1">
      <alignment horizontal="right"/>
    </xf>
    <xf numFmtId="0" fontId="2" fillId="0" borderId="2" xfId="0" applyFont="1" applyBorder="1"/>
    <xf numFmtId="0" fontId="2" fillId="0" borderId="0" xfId="0" applyFont="1"/>
    <xf numFmtId="0" fontId="2" fillId="0" borderId="6" xfId="0" applyFont="1" applyBorder="1" applyAlignment="1">
      <alignment horizontal="center" vertical="center" wrapText="1"/>
    </xf>
    <xf numFmtId="0" fontId="2" fillId="0" borderId="6" xfId="0" applyFont="1" applyBorder="1" applyAlignment="1">
      <alignment horizontal="center"/>
    </xf>
    <xf numFmtId="0" fontId="2" fillId="0" borderId="6" xfId="0" applyFont="1" applyBorder="1" applyAlignment="1">
      <alignment horizontal="center" vertical="center"/>
    </xf>
    <xf numFmtId="3" fontId="2" fillId="0" borderId="6" xfId="0" applyNumberFormat="1" applyFont="1" applyBorder="1" applyAlignment="1">
      <alignment horizontal="center" vertical="center" wrapText="1"/>
    </xf>
    <xf numFmtId="0" fontId="10"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2" fillId="0" borderId="0" xfId="0" applyFont="1" applyAlignment="1">
      <alignment horizontal="center" vertical="center" wrapText="1"/>
    </xf>
    <xf numFmtId="0" fontId="12" fillId="0" borderId="11" xfId="0" applyFont="1" applyBorder="1" applyAlignment="1">
      <alignment horizontal="center"/>
    </xf>
    <xf numFmtId="0" fontId="12" fillId="0" borderId="12" xfId="0" applyFont="1" applyBorder="1" applyAlignment="1">
      <alignment horizontal="center"/>
    </xf>
    <xf numFmtId="3" fontId="12" fillId="0" borderId="12" xfId="1" applyNumberFormat="1" applyFont="1" applyBorder="1" applyAlignment="1">
      <alignment horizontal="right"/>
    </xf>
    <xf numFmtId="3" fontId="13" fillId="0" borderId="12" xfId="1" applyNumberFormat="1" applyFont="1" applyBorder="1" applyAlignment="1">
      <alignment horizontal="right"/>
    </xf>
    <xf numFmtId="3" fontId="12" fillId="0" borderId="12" xfId="1" applyNumberFormat="1" applyFont="1" applyBorder="1" applyAlignment="1">
      <alignment horizontal="right" shrinkToFit="1"/>
    </xf>
    <xf numFmtId="3" fontId="12" fillId="0" borderId="13" xfId="1" applyNumberFormat="1" applyFont="1" applyBorder="1" applyAlignment="1">
      <alignment horizontal="right" shrinkToFit="1"/>
    </xf>
    <xf numFmtId="0" fontId="6" fillId="0" borderId="0" xfId="0" applyFont="1"/>
    <xf numFmtId="0" fontId="12" fillId="0" borderId="14" xfId="0" applyFont="1" applyBorder="1" applyAlignment="1">
      <alignment horizontal="center" vertical="center"/>
    </xf>
    <xf numFmtId="0" fontId="12" fillId="0" borderId="15" xfId="0" applyFont="1" applyBorder="1" applyAlignment="1">
      <alignment horizontal="justify" vertical="justify" shrinkToFit="1"/>
    </xf>
    <xf numFmtId="3" fontId="12" fillId="0" borderId="15" xfId="1" applyNumberFormat="1" applyFont="1" applyFill="1" applyBorder="1" applyAlignment="1">
      <alignment horizontal="right" vertical="center"/>
    </xf>
    <xf numFmtId="3" fontId="12" fillId="0" borderId="15" xfId="0" applyNumberFormat="1" applyFont="1" applyBorder="1" applyAlignment="1">
      <alignment horizontal="right" vertical="center"/>
    </xf>
    <xf numFmtId="3" fontId="13" fillId="0" borderId="15" xfId="0" applyNumberFormat="1" applyFont="1" applyBorder="1" applyAlignment="1">
      <alignment horizontal="right" vertical="center"/>
    </xf>
    <xf numFmtId="3" fontId="12" fillId="0" borderId="15" xfId="1" applyNumberFormat="1" applyFont="1" applyFill="1" applyBorder="1" applyAlignment="1">
      <alignment horizontal="right" vertical="center" shrinkToFit="1"/>
    </xf>
    <xf numFmtId="165" fontId="12" fillId="0" borderId="15" xfId="1" applyNumberFormat="1" applyFont="1" applyFill="1" applyBorder="1" applyAlignment="1">
      <alignment horizontal="right" vertical="center" shrinkToFit="1"/>
    </xf>
    <xf numFmtId="165" fontId="12" fillId="0" borderId="15" xfId="1" applyNumberFormat="1" applyFont="1" applyFill="1" applyBorder="1" applyAlignment="1">
      <alignment horizontal="right" vertical="center"/>
    </xf>
    <xf numFmtId="165" fontId="12" fillId="0" borderId="16" xfId="1" applyNumberFormat="1" applyFont="1" applyFill="1" applyBorder="1" applyAlignment="1">
      <alignment horizontal="right" vertical="center"/>
    </xf>
    <xf numFmtId="0" fontId="2" fillId="0" borderId="0" xfId="0" applyFont="1" applyAlignment="1">
      <alignment horizontal="center" vertical="center"/>
    </xf>
    <xf numFmtId="3" fontId="13" fillId="0" borderId="15" xfId="1" applyNumberFormat="1" applyFont="1" applyFill="1" applyBorder="1" applyAlignment="1">
      <alignment horizontal="right" vertical="center"/>
    </xf>
    <xf numFmtId="0" fontId="14" fillId="0" borderId="14" xfId="0" applyFont="1" applyBorder="1" applyAlignment="1">
      <alignment horizontal="center" vertical="center"/>
    </xf>
    <xf numFmtId="0" fontId="14" fillId="0" borderId="15" xfId="0" applyFont="1" applyBorder="1" applyAlignment="1">
      <alignment horizontal="justify" vertical="justify" shrinkToFit="1"/>
    </xf>
    <xf numFmtId="3" fontId="14" fillId="0" borderId="15" xfId="0" applyNumberFormat="1" applyFont="1" applyBorder="1" applyAlignment="1">
      <alignment horizontal="right" vertical="center"/>
    </xf>
    <xf numFmtId="3" fontId="15" fillId="0" borderId="15" xfId="0" applyNumberFormat="1" applyFont="1" applyBorder="1" applyAlignment="1">
      <alignment horizontal="right" vertical="center"/>
    </xf>
    <xf numFmtId="3" fontId="14" fillId="0" borderId="15" xfId="1" applyNumberFormat="1" applyFont="1" applyFill="1" applyBorder="1" applyAlignment="1">
      <alignment horizontal="right" vertical="center" shrinkToFit="1"/>
    </xf>
    <xf numFmtId="165" fontId="14" fillId="0" borderId="15" xfId="1" applyNumberFormat="1" applyFont="1" applyFill="1" applyBorder="1" applyAlignment="1">
      <alignment horizontal="right" vertical="center" shrinkToFit="1"/>
    </xf>
    <xf numFmtId="165" fontId="14" fillId="0" borderId="15" xfId="1" applyNumberFormat="1" applyFont="1" applyFill="1" applyBorder="1" applyAlignment="1">
      <alignment horizontal="right" vertical="center"/>
    </xf>
    <xf numFmtId="165" fontId="14" fillId="0" borderId="15" xfId="1" applyNumberFormat="1" applyFont="1" applyFill="1" applyBorder="1" applyAlignment="1">
      <alignment vertical="center"/>
    </xf>
    <xf numFmtId="165" fontId="14" fillId="0" borderId="15" xfId="1" applyNumberFormat="1" applyFont="1" applyBorder="1" applyAlignment="1">
      <alignment vertical="center"/>
    </xf>
    <xf numFmtId="165" fontId="14" fillId="0" borderId="16" xfId="1" applyNumberFormat="1" applyFont="1" applyBorder="1" applyAlignment="1">
      <alignment vertical="center"/>
    </xf>
    <xf numFmtId="0" fontId="3" fillId="0" borderId="0" xfId="0" applyFont="1" applyAlignment="1">
      <alignment vertical="center"/>
    </xf>
    <xf numFmtId="3" fontId="3" fillId="0" borderId="0" xfId="0" applyNumberFormat="1" applyFont="1" applyAlignment="1">
      <alignment vertical="center"/>
    </xf>
    <xf numFmtId="3" fontId="16" fillId="0" borderId="15" xfId="1" applyNumberFormat="1" applyFont="1" applyFill="1" applyBorder="1" applyAlignment="1">
      <alignment horizontal="right" vertical="center" shrinkToFit="1"/>
    </xf>
    <xf numFmtId="3" fontId="14" fillId="0" borderId="15" xfId="1" applyNumberFormat="1" applyFont="1" applyFill="1" applyBorder="1" applyAlignment="1">
      <alignment horizontal="right" vertical="center"/>
    </xf>
    <xf numFmtId="0" fontId="16" fillId="0" borderId="14" xfId="0" applyFont="1" applyBorder="1" applyAlignment="1">
      <alignment horizontal="center" vertical="center"/>
    </xf>
    <xf numFmtId="0" fontId="16" fillId="0" borderId="15" xfId="0" applyFont="1" applyBorder="1" applyAlignment="1">
      <alignment horizontal="justify" vertical="justify" shrinkToFit="1"/>
    </xf>
    <xf numFmtId="0" fontId="14" fillId="0" borderId="15" xfId="0" applyFont="1" applyBorder="1" applyAlignment="1">
      <alignment horizontal="justify" vertical="center" shrinkToFit="1"/>
    </xf>
    <xf numFmtId="166" fontId="12" fillId="0" borderId="14" xfId="0" applyNumberFormat="1" applyFont="1" applyBorder="1" applyAlignment="1">
      <alignment horizontal="center" vertical="center"/>
    </xf>
    <xf numFmtId="166" fontId="12" fillId="0" borderId="15" xfId="0" applyNumberFormat="1" applyFont="1" applyBorder="1" applyAlignment="1">
      <alignment horizontal="justify" vertical="justify" shrinkToFit="1"/>
    </xf>
    <xf numFmtId="3" fontId="12" fillId="0" borderId="15" xfId="1" applyNumberFormat="1" applyFont="1" applyFill="1" applyBorder="1" applyAlignment="1">
      <alignment vertical="center"/>
    </xf>
    <xf numFmtId="3" fontId="13" fillId="0" borderId="15" xfId="1" applyNumberFormat="1" applyFont="1" applyFill="1" applyBorder="1" applyAlignment="1">
      <alignment vertical="center"/>
    </xf>
    <xf numFmtId="165" fontId="12" fillId="0" borderId="15" xfId="1" applyNumberFormat="1" applyFont="1" applyFill="1" applyBorder="1" applyAlignment="1">
      <alignment vertical="center"/>
    </xf>
    <xf numFmtId="3" fontId="16" fillId="0" borderId="15" xfId="1" applyNumberFormat="1" applyFont="1" applyFill="1" applyBorder="1" applyAlignment="1">
      <alignment vertical="center"/>
    </xf>
    <xf numFmtId="3" fontId="17" fillId="0" borderId="15" xfId="1" applyNumberFormat="1" applyFont="1" applyFill="1" applyBorder="1" applyAlignment="1">
      <alignment vertical="center"/>
    </xf>
    <xf numFmtId="165" fontId="16" fillId="0" borderId="15" xfId="1" applyNumberFormat="1" applyFont="1" applyFill="1" applyBorder="1" applyAlignment="1">
      <alignment vertical="center"/>
    </xf>
    <xf numFmtId="3" fontId="14" fillId="0" borderId="15" xfId="1" applyNumberFormat="1" applyFont="1" applyFill="1" applyBorder="1" applyAlignment="1">
      <alignment vertical="center"/>
    </xf>
    <xf numFmtId="3" fontId="15" fillId="0" borderId="15" xfId="1" applyNumberFormat="1" applyFont="1" applyFill="1" applyBorder="1" applyAlignment="1">
      <alignment vertical="center"/>
    </xf>
    <xf numFmtId="164" fontId="3" fillId="0" borderId="0" xfId="0" applyNumberFormat="1" applyFont="1" applyAlignment="1">
      <alignment vertical="center"/>
    </xf>
    <xf numFmtId="0" fontId="16" fillId="0" borderId="15" xfId="0" applyFont="1" applyBorder="1" applyAlignment="1">
      <alignment vertical="justify" shrinkToFit="1"/>
    </xf>
    <xf numFmtId="165" fontId="16" fillId="0" borderId="15" xfId="1" applyNumberFormat="1" applyFont="1" applyBorder="1" applyAlignment="1">
      <alignment vertical="center"/>
    </xf>
    <xf numFmtId="165" fontId="16" fillId="0" borderId="16" xfId="1" applyNumberFormat="1" applyFont="1" applyBorder="1" applyAlignment="1">
      <alignment vertical="center"/>
    </xf>
    <xf numFmtId="0" fontId="2" fillId="0" borderId="0" xfId="0" applyFont="1" applyAlignment="1">
      <alignment vertical="center"/>
    </xf>
    <xf numFmtId="3" fontId="14" fillId="0" borderId="15" xfId="0" applyNumberFormat="1" applyFont="1" applyBorder="1" applyAlignment="1">
      <alignment vertical="center"/>
    </xf>
    <xf numFmtId="3" fontId="15" fillId="0" borderId="15" xfId="0" applyNumberFormat="1" applyFont="1" applyBorder="1" applyAlignment="1">
      <alignment vertical="center"/>
    </xf>
    <xf numFmtId="165" fontId="14" fillId="0" borderId="15" xfId="1" applyNumberFormat="1" applyFont="1" applyBorder="1" applyAlignment="1">
      <alignment horizontal="right" vertical="center"/>
    </xf>
    <xf numFmtId="165" fontId="15" fillId="0" borderId="15" xfId="1" applyNumberFormat="1" applyFont="1" applyBorder="1" applyAlignment="1">
      <alignment vertical="center"/>
    </xf>
    <xf numFmtId="165" fontId="13" fillId="0" borderId="15" xfId="1" applyNumberFormat="1" applyFont="1" applyFill="1" applyBorder="1" applyAlignment="1">
      <alignment vertical="center"/>
    </xf>
    <xf numFmtId="9" fontId="3" fillId="0" borderId="0" xfId="2" applyFont="1" applyFill="1" applyAlignment="1">
      <alignment vertical="center"/>
    </xf>
    <xf numFmtId="165" fontId="14" fillId="0" borderId="16" xfId="1" applyNumberFormat="1" applyFont="1" applyFill="1" applyBorder="1" applyAlignment="1">
      <alignment vertical="center"/>
    </xf>
    <xf numFmtId="3" fontId="14" fillId="0" borderId="15" xfId="0" applyNumberFormat="1" applyFont="1" applyBorder="1" applyAlignment="1">
      <alignment horizontal="justify" vertical="justify" shrinkToFit="1"/>
    </xf>
    <xf numFmtId="165" fontId="16" fillId="2" borderId="15" xfId="1" applyNumberFormat="1" applyFont="1" applyFill="1" applyBorder="1" applyAlignment="1">
      <alignment horizontal="right" vertical="center"/>
    </xf>
    <xf numFmtId="2" fontId="12" fillId="0" borderId="14" xfId="0" applyNumberFormat="1" applyFont="1" applyBorder="1" applyAlignment="1">
      <alignment horizontal="center" vertical="center"/>
    </xf>
    <xf numFmtId="2" fontId="12" fillId="0" borderId="15" xfId="0" applyNumberFormat="1" applyFont="1" applyBorder="1" applyAlignment="1">
      <alignment horizontal="justify" vertical="justify" shrinkToFit="1"/>
    </xf>
    <xf numFmtId="165" fontId="12" fillId="0" borderId="15" xfId="1" applyNumberFormat="1" applyFont="1" applyBorder="1" applyAlignment="1">
      <alignment vertical="center"/>
    </xf>
    <xf numFmtId="165" fontId="13" fillId="0" borderId="15" xfId="1" applyNumberFormat="1" applyFont="1" applyBorder="1" applyAlignment="1">
      <alignment vertical="center"/>
    </xf>
    <xf numFmtId="165" fontId="12" fillId="0" borderId="15" xfId="1" applyNumberFormat="1" applyFont="1" applyBorder="1" applyAlignment="1">
      <alignment vertical="center" shrinkToFit="1"/>
    </xf>
    <xf numFmtId="3" fontId="16" fillId="0" borderId="14" xfId="0" applyNumberFormat="1" applyFont="1" applyBorder="1" applyAlignment="1">
      <alignment horizontal="center" vertical="center"/>
    </xf>
    <xf numFmtId="2" fontId="16" fillId="0" borderId="15" xfId="0" applyNumberFormat="1" applyFont="1" applyBorder="1" applyAlignment="1">
      <alignment horizontal="left" vertical="center" wrapText="1"/>
    </xf>
    <xf numFmtId="165" fontId="16" fillId="0" borderId="15" xfId="1" applyNumberFormat="1" applyFont="1" applyBorder="1" applyAlignment="1">
      <alignment horizontal="right" vertical="center"/>
    </xf>
    <xf numFmtId="3" fontId="14" fillId="0" borderId="14" xfId="0" applyNumberFormat="1" applyFont="1" applyBorder="1" applyAlignment="1">
      <alignment horizontal="center" vertical="center"/>
    </xf>
    <xf numFmtId="2" fontId="14" fillId="0" borderId="15" xfId="0" applyNumberFormat="1" applyFont="1" applyBorder="1" applyAlignment="1">
      <alignment horizontal="justify" vertical="justify" shrinkToFit="1"/>
    </xf>
    <xf numFmtId="165" fontId="17" fillId="0" borderId="15" xfId="1" applyNumberFormat="1" applyFont="1" applyBorder="1" applyAlignment="1">
      <alignment vertical="center"/>
    </xf>
    <xf numFmtId="3" fontId="17" fillId="0" borderId="14" xfId="0" applyNumberFormat="1" applyFont="1" applyBorder="1" applyAlignment="1">
      <alignment horizontal="center" vertical="center"/>
    </xf>
    <xf numFmtId="2" fontId="15" fillId="0" borderId="15" xfId="0" applyNumberFormat="1" applyFont="1" applyBorder="1" applyAlignment="1">
      <alignment horizontal="justify" vertical="justify" shrinkToFit="1"/>
    </xf>
    <xf numFmtId="165" fontId="15" fillId="0" borderId="15" xfId="1" applyNumberFormat="1" applyFont="1" applyFill="1" applyBorder="1" applyAlignment="1">
      <alignment vertical="center"/>
    </xf>
    <xf numFmtId="165" fontId="15" fillId="0" borderId="16" xfId="1" applyNumberFormat="1" applyFont="1" applyBorder="1" applyAlignment="1">
      <alignment vertical="center"/>
    </xf>
    <xf numFmtId="0" fontId="18" fillId="0" borderId="0" xfId="0" applyFont="1" applyAlignment="1">
      <alignment vertical="center"/>
    </xf>
    <xf numFmtId="2" fontId="16" fillId="0" borderId="15" xfId="0" applyNumberFormat="1" applyFont="1" applyBorder="1" applyAlignment="1">
      <alignment horizontal="justify" vertical="justify" shrinkToFit="1"/>
    </xf>
    <xf numFmtId="3" fontId="15" fillId="0" borderId="14" xfId="0" applyNumberFormat="1" applyFont="1" applyBorder="1" applyAlignment="1">
      <alignment horizontal="center" vertical="center"/>
    </xf>
    <xf numFmtId="165" fontId="17" fillId="0" borderId="15" xfId="1" applyNumberFormat="1" applyFont="1" applyFill="1" applyBorder="1" applyAlignment="1">
      <alignment vertical="center"/>
    </xf>
    <xf numFmtId="165" fontId="17" fillId="0" borderId="16" xfId="1" applyNumberFormat="1"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16" fillId="0" borderId="0" xfId="0" applyFont="1" applyAlignment="1">
      <alignment vertical="center"/>
    </xf>
    <xf numFmtId="0" fontId="15" fillId="0" borderId="0" xfId="0" applyFont="1" applyAlignment="1">
      <alignment vertical="center"/>
    </xf>
    <xf numFmtId="0" fontId="17" fillId="0" borderId="14" xfId="0" applyFont="1" applyBorder="1" applyAlignment="1">
      <alignment horizontal="center" vertical="center"/>
    </xf>
    <xf numFmtId="0" fontId="17" fillId="0" borderId="15" xfId="0" applyFont="1" applyBorder="1" applyAlignment="1">
      <alignment horizontal="justify" vertical="justify" shrinkToFit="1"/>
    </xf>
    <xf numFmtId="165" fontId="17" fillId="0" borderId="15" xfId="1" applyNumberFormat="1" applyFont="1" applyBorder="1" applyAlignment="1">
      <alignment horizontal="right" vertical="center"/>
    </xf>
    <xf numFmtId="0" fontId="17" fillId="0" borderId="0" xfId="0" applyFont="1" applyAlignment="1">
      <alignment vertical="center"/>
    </xf>
    <xf numFmtId="0" fontId="15" fillId="0" borderId="14" xfId="0" applyFont="1" applyBorder="1" applyAlignment="1">
      <alignment horizontal="center" vertical="center"/>
    </xf>
    <xf numFmtId="0" fontId="15" fillId="0" borderId="15" xfId="0" applyFont="1" applyBorder="1" applyAlignment="1">
      <alignment horizontal="justify" vertical="justify" shrinkToFit="1"/>
    </xf>
    <xf numFmtId="0" fontId="14" fillId="0" borderId="15" xfId="0" applyFont="1" applyBorder="1" applyAlignment="1">
      <alignment horizontal="left" vertical="center" wrapText="1"/>
    </xf>
    <xf numFmtId="0" fontId="16" fillId="0" borderId="15" xfId="0" applyFont="1" applyBorder="1" applyAlignment="1">
      <alignment horizontal="justify" vertical="center" shrinkToFit="1"/>
    </xf>
    <xf numFmtId="165" fontId="16" fillId="0" borderId="15" xfId="1" applyNumberFormat="1" applyFont="1" applyFill="1" applyBorder="1" applyAlignment="1">
      <alignment vertical="center" shrinkToFit="1"/>
    </xf>
    <xf numFmtId="0" fontId="15" fillId="0" borderId="15" xfId="0" applyFont="1" applyBorder="1" applyAlignment="1">
      <alignment horizontal="left" vertical="center" wrapText="1"/>
    </xf>
    <xf numFmtId="0" fontId="16" fillId="0" borderId="15" xfId="0" applyFont="1" applyBorder="1" applyAlignment="1">
      <alignment vertical="center" wrapText="1" shrinkToFit="1"/>
    </xf>
    <xf numFmtId="165" fontId="16" fillId="0" borderId="15" xfId="1" applyNumberFormat="1" applyFont="1" applyFill="1" applyBorder="1" applyAlignment="1">
      <alignment horizontal="right" vertical="center"/>
    </xf>
    <xf numFmtId="3" fontId="16" fillId="0" borderId="15" xfId="0" applyNumberFormat="1" applyFont="1" applyBorder="1" applyAlignment="1">
      <alignment horizontal="justify" vertical="center" shrinkToFit="1"/>
    </xf>
    <xf numFmtId="0" fontId="16" fillId="0" borderId="15" xfId="0" applyFont="1" applyBorder="1" applyAlignment="1">
      <alignment vertical="center" shrinkToFit="1"/>
    </xf>
    <xf numFmtId="0" fontId="16" fillId="0" borderId="17" xfId="0" applyFont="1" applyBorder="1" applyAlignment="1">
      <alignment horizontal="center" vertical="center"/>
    </xf>
    <xf numFmtId="0" fontId="16" fillId="0" borderId="18" xfId="0" applyFont="1" applyBorder="1" applyAlignment="1">
      <alignment vertical="center" wrapText="1" shrinkToFit="1"/>
    </xf>
    <xf numFmtId="165" fontId="16" fillId="0" borderId="18" xfId="1" applyNumberFormat="1" applyFont="1" applyBorder="1" applyAlignment="1">
      <alignment horizontal="right" vertical="center"/>
    </xf>
    <xf numFmtId="165" fontId="16" fillId="0" borderId="18" xfId="1" applyNumberFormat="1" applyFont="1" applyFill="1" applyBorder="1" applyAlignment="1">
      <alignment vertical="center"/>
    </xf>
    <xf numFmtId="165" fontId="17" fillId="0" borderId="18" xfId="1" applyNumberFormat="1" applyFont="1" applyFill="1" applyBorder="1" applyAlignment="1">
      <alignment vertical="center"/>
    </xf>
    <xf numFmtId="165" fontId="16" fillId="0" borderId="18" xfId="1" applyNumberFormat="1" applyFont="1" applyBorder="1" applyAlignment="1">
      <alignment vertical="center"/>
    </xf>
    <xf numFmtId="165" fontId="16" fillId="0" borderId="18" xfId="1" applyNumberFormat="1" applyFont="1" applyFill="1" applyBorder="1" applyAlignment="1">
      <alignment horizontal="right" vertical="center"/>
    </xf>
    <xf numFmtId="165" fontId="16" fillId="0" borderId="19" xfId="1" applyNumberFormat="1" applyFont="1" applyBorder="1" applyAlignment="1">
      <alignment vertical="center"/>
    </xf>
    <xf numFmtId="0" fontId="16" fillId="0" borderId="20" xfId="0" applyFont="1" applyBorder="1" applyAlignment="1">
      <alignment horizontal="center" vertical="center"/>
    </xf>
    <xf numFmtId="0" fontId="16" fillId="0" borderId="21" xfId="0" applyFont="1" applyBorder="1" applyAlignment="1">
      <alignment horizontal="justify" vertical="justify" shrinkToFit="1"/>
    </xf>
    <xf numFmtId="165" fontId="16" fillId="0" borderId="21" xfId="1" applyNumberFormat="1" applyFont="1" applyBorder="1" applyAlignment="1">
      <alignment horizontal="right" vertical="center"/>
    </xf>
    <xf numFmtId="165" fontId="16" fillId="0" borderId="21" xfId="1" applyNumberFormat="1" applyFont="1" applyFill="1" applyBorder="1" applyAlignment="1">
      <alignment vertical="center"/>
    </xf>
    <xf numFmtId="165" fontId="17" fillId="0" borderId="21" xfId="1" applyNumberFormat="1" applyFont="1" applyFill="1" applyBorder="1" applyAlignment="1">
      <alignment vertical="center"/>
    </xf>
    <xf numFmtId="165" fontId="16" fillId="0" borderId="21" xfId="1" applyNumberFormat="1" applyFont="1" applyBorder="1" applyAlignment="1">
      <alignment vertical="center"/>
    </xf>
    <xf numFmtId="165" fontId="16" fillId="0" borderId="21" xfId="1" applyNumberFormat="1" applyFont="1" applyFill="1" applyBorder="1" applyAlignment="1">
      <alignment horizontal="right" vertical="center"/>
    </xf>
    <xf numFmtId="165" fontId="16" fillId="0" borderId="22" xfId="1" applyNumberFormat="1" applyFont="1" applyBorder="1" applyAlignment="1">
      <alignment vertical="center"/>
    </xf>
    <xf numFmtId="0" fontId="18" fillId="0" borderId="0" xfId="0" applyFont="1"/>
    <xf numFmtId="0" fontId="2" fillId="0" borderId="0" xfId="0" applyFont="1" applyAlignment="1">
      <alignment vertical="center" wrapText="1" shrinkToFit="1"/>
    </xf>
    <xf numFmtId="164" fontId="2" fillId="0" borderId="0" xfId="1" applyNumberFormat="1" applyFont="1" applyAlignment="1">
      <alignment vertical="center" shrinkToFit="1"/>
    </xf>
    <xf numFmtId="164" fontId="9" fillId="0" borderId="0" xfId="1" applyNumberFormat="1" applyFont="1" applyAlignment="1">
      <alignment vertical="center" shrinkToFit="1"/>
    </xf>
    <xf numFmtId="0" fontId="18" fillId="0" borderId="0" xfId="0" applyFont="1" applyAlignment="1">
      <alignment horizontal="center" vertical="center"/>
    </xf>
    <xf numFmtId="0" fontId="18" fillId="0" borderId="0" xfId="0" applyFont="1" applyAlignment="1">
      <alignment vertical="center" wrapText="1" shrinkToFit="1"/>
    </xf>
    <xf numFmtId="10" fontId="18" fillId="0" borderId="0" xfId="2" applyNumberFormat="1" applyFont="1" applyAlignment="1">
      <alignment vertical="center"/>
    </xf>
    <xf numFmtId="167" fontId="18" fillId="0" borderId="0" xfId="0" applyNumberFormat="1" applyFont="1" applyAlignment="1">
      <alignment vertical="center"/>
    </xf>
    <xf numFmtId="9" fontId="18" fillId="0" borderId="0" xfId="0" applyNumberFormat="1" applyFont="1" applyAlignment="1">
      <alignment vertical="center"/>
    </xf>
    <xf numFmtId="0" fontId="2" fillId="0" borderId="0" xfId="0" applyFont="1" applyAlignment="1">
      <alignment horizontal="center"/>
    </xf>
    <xf numFmtId="0" fontId="2" fillId="0" borderId="0" xfId="0" applyFont="1" applyAlignment="1">
      <alignment shrinkToFit="1"/>
    </xf>
    <xf numFmtId="164" fontId="2" fillId="0" borderId="0" xfId="1" applyNumberFormat="1" applyFont="1" applyAlignment="1">
      <alignment shrinkToFit="1"/>
    </xf>
    <xf numFmtId="164" fontId="2" fillId="0" borderId="0" xfId="0" applyNumberFormat="1" applyFont="1" applyAlignment="1">
      <alignment shrinkToFit="1"/>
    </xf>
    <xf numFmtId="0" fontId="9" fillId="0" borderId="0" xfId="0" applyFont="1" applyAlignment="1">
      <alignment shrinkToFit="1"/>
    </xf>
    <xf numFmtId="164" fontId="2" fillId="2" borderId="0" xfId="1" applyNumberFormat="1" applyFont="1" applyFill="1" applyAlignment="1">
      <alignment shrinkToFit="1"/>
    </xf>
    <xf numFmtId="164" fontId="2" fillId="2" borderId="0" xfId="0" applyNumberFormat="1" applyFont="1" applyFill="1" applyAlignment="1">
      <alignment shrinkToFit="1"/>
    </xf>
    <xf numFmtId="164" fontId="2" fillId="0" borderId="0" xfId="0" applyNumberFormat="1" applyFont="1" applyAlignment="1">
      <alignment vertical="center" shrinkToFit="1"/>
    </xf>
    <xf numFmtId="164" fontId="21" fillId="2" borderId="0" xfId="0" applyNumberFormat="1" applyFont="1" applyFill="1" applyAlignment="1">
      <alignment vertical="center" shrinkToFit="1"/>
    </xf>
    <xf numFmtId="0" fontId="2" fillId="0" borderId="0" xfId="0" applyFont="1" applyAlignment="1">
      <alignment vertical="center" shrinkToFit="1"/>
    </xf>
    <xf numFmtId="0" fontId="9" fillId="0" borderId="0" xfId="0" applyFont="1" applyAlignment="1">
      <alignment vertical="center" shrinkToFit="1"/>
    </xf>
    <xf numFmtId="164" fontId="22" fillId="0" borderId="0" xfId="0" applyNumberFormat="1" applyFont="1" applyAlignment="1">
      <alignment vertical="center" shrinkToFit="1"/>
    </xf>
    <xf numFmtId="164" fontId="10" fillId="0" borderId="0" xfId="0" applyNumberFormat="1" applyFont="1" applyAlignment="1">
      <alignment vertical="center" shrinkToFit="1"/>
    </xf>
    <xf numFmtId="164" fontId="21" fillId="0" borderId="0" xfId="0" applyNumberFormat="1" applyFont="1" applyAlignment="1">
      <alignment vertical="center" shrinkToFit="1"/>
    </xf>
    <xf numFmtId="164" fontId="21" fillId="0" borderId="0" xfId="1" applyNumberFormat="1" applyFont="1" applyAlignment="1">
      <alignment vertical="center"/>
    </xf>
    <xf numFmtId="0" fontId="2" fillId="0" borderId="0" xfId="0" applyFont="1" applyAlignment="1">
      <alignment wrapText="1" shrinkToFit="1"/>
    </xf>
    <xf numFmtId="164" fontId="9" fillId="0" borderId="0" xfId="0" applyNumberFormat="1" applyFont="1" applyAlignment="1">
      <alignment shrinkToFit="1"/>
    </xf>
    <xf numFmtId="164" fontId="9" fillId="0" borderId="0" xfId="1" applyNumberFormat="1" applyFont="1" applyAlignment="1">
      <alignment shrinkToFit="1"/>
    </xf>
    <xf numFmtId="164" fontId="10" fillId="0" borderId="0" xfId="0" applyNumberFormat="1" applyFont="1" applyAlignment="1">
      <alignment shrinkToFit="1"/>
    </xf>
    <xf numFmtId="164" fontId="2" fillId="0" borderId="0" xfId="1" applyNumberFormat="1" applyFont="1" applyFill="1" applyAlignment="1">
      <alignment shrinkToFit="1"/>
    </xf>
    <xf numFmtId="164" fontId="2" fillId="0" borderId="0" xfId="1" applyNumberFormat="1" applyFont="1"/>
    <xf numFmtId="164" fontId="10" fillId="0" borderId="0" xfId="1" applyNumberFormat="1" applyFont="1"/>
    <xf numFmtId="164" fontId="3" fillId="0" borderId="0" xfId="1" applyNumberFormat="1" applyFont="1"/>
    <xf numFmtId="164" fontId="2" fillId="0" borderId="0" xfId="0" applyNumberFormat="1" applyFont="1"/>
    <xf numFmtId="164" fontId="10" fillId="2" borderId="0" xfId="0" applyNumberFormat="1" applyFont="1" applyFill="1"/>
    <xf numFmtId="164" fontId="2" fillId="2" borderId="0" xfId="0" applyNumberFormat="1" applyFont="1" applyFill="1"/>
    <xf numFmtId="164" fontId="21" fillId="2" borderId="0" xfId="0" applyNumberFormat="1" applyFont="1" applyFill="1"/>
    <xf numFmtId="164" fontId="10" fillId="0" borderId="0" xfId="0" applyNumberFormat="1" applyFont="1"/>
    <xf numFmtId="164" fontId="23" fillId="0" borderId="0" xfId="0" applyNumberFormat="1" applyFont="1"/>
    <xf numFmtId="0" fontId="3" fillId="0" borderId="0" xfId="0" applyFont="1" applyAlignment="1">
      <alignment shrinkToFit="1"/>
    </xf>
    <xf numFmtId="0" fontId="2" fillId="0" borderId="6" xfId="0" applyFont="1" applyBorder="1" applyAlignment="1">
      <alignment horizontal="center" vertical="center" wrapText="1"/>
    </xf>
    <xf numFmtId="0" fontId="2" fillId="0" borderId="6" xfId="0" applyFont="1" applyBorder="1" applyAlignment="1">
      <alignment horizontal="center"/>
    </xf>
    <xf numFmtId="3" fontId="2" fillId="0" borderId="9" xfId="0" applyNumberFormat="1" applyFont="1" applyBorder="1" applyAlignment="1">
      <alignment horizontal="center" vertical="center" wrapText="1"/>
    </xf>
    <xf numFmtId="3" fontId="2" fillId="0" borderId="10" xfId="0" applyNumberFormat="1" applyFont="1" applyBorder="1" applyAlignment="1">
      <alignment horizontal="center" vertical="center" wrapText="1"/>
    </xf>
    <xf numFmtId="3" fontId="9" fillId="0" borderId="9" xfId="0" applyNumberFormat="1" applyFont="1" applyBorder="1" applyAlignment="1">
      <alignment horizontal="center" vertical="center" wrapText="1"/>
    </xf>
    <xf numFmtId="3" fontId="9" fillId="0" borderId="10"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shrinkToFit="1"/>
    </xf>
    <xf numFmtId="0" fontId="2" fillId="0" borderId="6" xfId="0" applyFont="1" applyBorder="1" applyAlignment="1">
      <alignment horizontal="center" vertical="center"/>
    </xf>
    <xf numFmtId="0" fontId="2" fillId="0" borderId="0" xfId="0" applyFont="1" applyAlignment="1">
      <alignment horizontal="center"/>
    </xf>
    <xf numFmtId="3" fontId="3" fillId="0" borderId="0" xfId="0" applyNumberFormat="1" applyFont="1" applyAlignment="1">
      <alignment horizontal="center"/>
    </xf>
    <xf numFmtId="0" fontId="6" fillId="0" borderId="0" xfId="0" applyFont="1" applyAlignment="1">
      <alignment horizontal="right"/>
    </xf>
    <xf numFmtId="0" fontId="8" fillId="0" borderId="1" xfId="3" applyFont="1" applyBorder="1" applyAlignment="1">
      <alignment vertical="center"/>
    </xf>
    <xf numFmtId="0" fontId="8" fillId="0" borderId="5" xfId="3" applyFont="1" applyBorder="1" applyAlignment="1">
      <alignment vertical="center"/>
    </xf>
    <xf numFmtId="0" fontId="2" fillId="0" borderId="2" xfId="0"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0" xfId="0" applyFont="1" applyBorder="1" applyAlignment="1">
      <alignment horizontal="center" vertical="center" wrapText="1"/>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UAN%20LY%20NGAN%20SACH/NAM%202024/CONG%20KHAI%20NGAN%20SACH/DU%20TOAN%202025/4976-PL%20CKNSNN%20du%20toan%202025%20-%20DCPL5%20-%20HDN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0DATA%20D/01.%20SO%20TAI%20CHINH/STC-DU%20TOAN/DU%20TOAN%202024/TAI%20LIEU%20DIA%20PHUONG/DT%202024%20GUI%20NGAY%2030-11-2023/STC%20-%20PL9%20NGAY%2011-12-2023-PL8%20NGAY%2018-12-2023-THEO%20B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T-XH GĐ"/>
      <sheetName val="KT-XH NAM"/>
      <sheetName val="Phụ lục số I"/>
      <sheetName val="Phụ lục số II"/>
      <sheetName val="Phụ lục số III-CĐC"/>
      <sheetName val="Phụ lục số III-CĐC(-BS)"/>
      <sheetName val="Phụ lục số IV"/>
      <sheetName val="Phụ lục số IVa"/>
      <sheetName val="Phụ lục số IVb"/>
      <sheetName val="Phụ lục số IVd"/>
      <sheetName val="Phụ lục số IVk"/>
      <sheetName val="Phụ lục số IVL"/>
      <sheetName val="Phụ lục số IVm"/>
      <sheetName val="Phụ lục số IVn"/>
      <sheetName val="Phụ lục số V-CCTL"/>
      <sheetName val="Phụ lục số VI-DPDTr"/>
      <sheetName val="Phụ lục số VII-Vaytrano"/>
      <sheetName val="Phụ lục VIII-QUYTC"/>
      <sheetName val="Phụ lục số IX"/>
      <sheetName val="Phụ lục số X"/>
      <sheetName val="Phụ lục số XI năm -CĐC"/>
      <sheetName val="Phụ lục số XI-CĐC(-BS)"/>
      <sheetName val="Phụ lục số XII"/>
      <sheetName val="Phụ lục số XIII"/>
      <sheetName val="BIỂU MẪU SỐ 03-RUT VON"/>
      <sheetName val="Biểu Nợ vay"/>
      <sheetName val="PL-Chithuongxuyen"/>
      <sheetName val="Biểu mẫu số 04"/>
      <sheetName val="Biểu mẫu số 05"/>
      <sheetName val="SosanhThuTW-ĐP"/>
      <sheetName val="SosanhTW-ĐP"/>
      <sheetName val="Thu 3n"/>
      <sheetName val="Chi 3n"/>
      <sheetName val="CĐ3n"/>
      <sheetName val="CĐDP3nBS"/>
      <sheetName val="CĐĐP3n-BS"/>
      <sheetName val="PL-BSMTTW"/>
      <sheetName val="Phụ luc 1.1"/>
      <sheetName val="Phụ lục 2.1"/>
      <sheetName val="PLThu 21-25"/>
      <sheetName val="PLChi 21-25"/>
      <sheetName val="PLCĐ 21-25"/>
      <sheetName val="Biểu số 1"/>
      <sheetName val="Biểu số 2"/>
      <sheetName val="Biểu số 3"/>
      <sheetName val="Biểu số 1 (2)"/>
      <sheetName val="Biểu số 4-ĐTC 21-25"/>
      <sheetName val="Biểu số 4.1-ĐTC 2026-2030"/>
      <sheetName val="PL so sanh ĐM"/>
      <sheetName val="PL xác định lại ĐM"/>
      <sheetName val="PL xác định lại ĐM-TW"/>
      <sheetName val="Biểu KH05 năm"/>
      <sheetName val="Danh mục file"/>
      <sheetName val="Biểu 33-CK-NSNN"/>
      <sheetName val="Biểu 34-CK-NSNN"/>
      <sheetName val="Biểu 35-CK-NSNN"/>
      <sheetName val="Biểu 36-CK-NSNN"/>
      <sheetName val="Biểu 37-CK-NSNN"/>
      <sheetName val="Biểu 38-CK-NSNN"/>
      <sheetName val="Biểu 39-CK-NSNN"/>
      <sheetName val="Phụ lục thu 3 nam"/>
      <sheetName val="Phụ lục chi 3 nam"/>
      <sheetName val="Phụ lục CĐ 3 nam"/>
      <sheetName val="Phụ lục-CĐC-3 nam"/>
      <sheetName val="Phụ lục -CĐC(-BS)-3 nam"/>
      <sheetName val="Biểu 40-CK-NSNN"/>
      <sheetName val="Biểu 41-CK-NSNN"/>
      <sheetName val="Biểu 42-CK-NSNN"/>
      <sheetName val="Biểu 43-CK-NSNN"/>
      <sheetName val="Biểu 44-CK-NSNN"/>
      <sheetName val="Biểu 45-CK-NSNN"/>
      <sheetName val="Biểu 46-CK-NSNN"/>
      <sheetName val="Biểu 47-CK-NSNN"/>
      <sheetName val="Biểu 48-CK-NSNN"/>
      <sheetName val="Biểu 49-CK-NSNN"/>
      <sheetName val="Biểu 50-CK-NSNN"/>
      <sheetName val="Biểu 51-CK-NSNN"/>
      <sheetName val="Biểu 52-CK-NSNN"/>
      <sheetName val="Biểu 53-CK-NSNN "/>
      <sheetName val="Biểu 54-CK-NSNN"/>
      <sheetName val="Biểu 55-CK-NSNN"/>
      <sheetName val="Biểu 56-CK-NSNN"/>
      <sheetName val="Biểu 57-CK-NSNN"/>
      <sheetName val="Phụ lục số 1"/>
      <sheetName val="Phụ lục số 2"/>
      <sheetName val="Phụ lục số 3-CĐC"/>
      <sheetName val="Phụ lục số 3-CĐC(-BS)"/>
      <sheetName val="Phụ lục 1-CKNS"/>
      <sheetName val="Phụ lục 2-CKNS"/>
      <sheetName val="Phụ lục 3-CKNS"/>
      <sheetName val="Phụ lục 4-CKNS"/>
      <sheetName val="Phụ lục 5-CKNS"/>
      <sheetName val="Phụ lục 6-CKNS"/>
      <sheetName val="Phụ lục 7-CKNS"/>
      <sheetName val="Phụ lục 8-CKNS"/>
      <sheetName val="Phụ lục 9-CKNS"/>
      <sheetName val="Phụ lục 10-CKNS"/>
      <sheetName val="Phụ lục số 3.1-Phân bổ"/>
      <sheetName val="Phụ lục số 4"/>
      <sheetName val="Phụ lục số 5"/>
      <sheetName val="Phụ lục số 6"/>
      <sheetName val="Phụ lục số 7"/>
      <sheetName val="Phụ lục số 7.1"/>
      <sheetName val="Phụ lục số 7.2 - đất - thuê đất"/>
      <sheetName val="Phụ lục số 8"/>
      <sheetName val="Phụ lục số 8.1"/>
      <sheetName val="Phụ lục số 8.2-CCTL"/>
      <sheetName val="Phụ lục số 8.3-CĐCS"/>
      <sheetName val="Phụ lục số 8.4-10%TK"/>
      <sheetName val="Phụ lục số 9"/>
      <sheetName val="Phụ lục số 10"/>
      <sheetName val="Phụ lục số 9.1"/>
      <sheetName val="PHỤ LỤC 1 TRÌNH "/>
      <sheetName val="PHỤ LỤC 2 TRÌNH"/>
      <sheetName val="PHỤ LỤC 3 - CĐC TRINH"/>
      <sheetName val="PHỤ LỤC 3-CĐC(-BS) TRINH"/>
      <sheetName val="Phụ lục thu-6T"/>
      <sheetName val="Phụ lục chi-6T"/>
      <sheetName val="Phụ lục CĐC-6T"/>
      <sheetName val="Phụ lục CĐC-6T-BS"/>
      <sheetName val="Phụ lục 1-HĐND"/>
      <sheetName val="Sheet1"/>
      <sheetName val="Phụ lục 2-HĐND"/>
      <sheetName val="Phụ lục 3-HĐND"/>
      <sheetName val="Phụ lục 4-HĐND"/>
      <sheetName val="Phụ lục 5-HĐND"/>
      <sheetName val="Phụ lục 6-HĐND"/>
      <sheetName val="Phụ lục 7-HĐND"/>
      <sheetName val="Phụ lục 8-HĐND"/>
      <sheetName val="Phụ lục 9-HĐND"/>
      <sheetName val="Phụ lục 10-HĐND"/>
      <sheetName val="TỔNG CỘNG"/>
      <sheetName val="H. HỒNG NGỰ"/>
      <sheetName val="TP.  HỒNG NGỰ"/>
      <sheetName val="H. TÂN HỒNG"/>
      <sheetName val="H. TAM NÔNG"/>
      <sheetName val="H. THANH BÌNH"/>
      <sheetName val="TP. CAO LÃNH"/>
      <sheetName val="H. CAO LÃNH"/>
      <sheetName val="H. THÁP MƯỜI"/>
      <sheetName val="H. LẤP VÒ"/>
      <sheetName val="H. LAI VUNG"/>
      <sheetName val="TP. SA ĐÉC"/>
      <sheetName val="H. CHÂU THÀNH"/>
      <sheetName val="Phụ lục 1-KQPB"/>
      <sheetName val="Phụ lục 2-KQPB"/>
      <sheetName val="Phụ lục 3-KQPB"/>
      <sheetName val="Phụ lục 4-KQPB"/>
      <sheetName val="Phụ lục 5-KQPB"/>
      <sheetName val="Đề án Đ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ow r="5">
          <cell r="A5" t="str">
            <v>(DỰ TOÁN TRÌNH HỘI ĐỒNG NHÂN DÂN TỈNH)</v>
          </cell>
        </row>
      </sheetData>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row r="8">
          <cell r="G8" t="str">
            <v>Trong đó: Đo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ell>
          <cell r="I8" t="str">
            <v>Trong đó: Ủy thác qua Ngân hàng Chính sách xã hội chi nhánh tỉnh Đồng Tháp (từ nguồn thu sổ số kiến thiết năm 2025)</v>
          </cell>
          <cell r="J8" t="str">
            <v>Chi đầu tư từ nguồn thu thoái vốn doanh nghiệp nhà nước địa phương quản lý;…</v>
          </cell>
          <cell r="K8" t="str">
            <v xml:space="preserve">Chi đầu tư phát triển khác </v>
          </cell>
        </row>
        <row r="9">
          <cell r="L9" t="str">
            <v>Ủy thác qua Ngân hàng Chính sách xã hội chi nhánh tỉnh Đồng Tháp (từ nguồn thu sổ số kiến thiết năm 2025)</v>
          </cell>
          <cell r="M9" t="str">
            <v>Do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ell>
          <cell r="N9">
            <v>0</v>
          </cell>
          <cell r="O9">
            <v>0</v>
          </cell>
          <cell r="S9" t="str">
            <v>Chi quốc phòng; An ninh và trật tư an toàn xã hội</v>
          </cell>
        </row>
        <row r="10">
          <cell r="C10">
            <v>16699594.196</v>
          </cell>
          <cell r="P10">
            <v>3680232.0929999999</v>
          </cell>
        </row>
        <row r="13">
          <cell r="Q13">
            <v>1982.6000000000001</v>
          </cell>
          <cell r="U13">
            <v>14090.743</v>
          </cell>
          <cell r="AA13">
            <v>329298.98660199996</v>
          </cell>
        </row>
        <row r="14">
          <cell r="Q14">
            <v>652</v>
          </cell>
          <cell r="W14">
            <v>340</v>
          </cell>
          <cell r="AA14">
            <v>15577</v>
          </cell>
        </row>
        <row r="15">
          <cell r="Q15">
            <v>100</v>
          </cell>
          <cell r="Z15">
            <v>2755</v>
          </cell>
          <cell r="AA15">
            <v>30720</v>
          </cell>
        </row>
        <row r="16">
          <cell r="Q16">
            <v>742</v>
          </cell>
          <cell r="R16">
            <v>3624</v>
          </cell>
          <cell r="Y16">
            <v>15509</v>
          </cell>
          <cell r="Z16">
            <v>73317</v>
          </cell>
          <cell r="AA16">
            <v>12470</v>
          </cell>
          <cell r="AJ16">
            <v>39225</v>
          </cell>
        </row>
        <row r="17">
          <cell r="Q17">
            <v>531</v>
          </cell>
          <cell r="W17">
            <v>777</v>
          </cell>
          <cell r="Z17">
            <v>4492</v>
          </cell>
          <cell r="AA17">
            <v>10159</v>
          </cell>
          <cell r="AJ17">
            <v>610</v>
          </cell>
        </row>
        <row r="18">
          <cell r="Q18">
            <v>1902</v>
          </cell>
          <cell r="Y18">
            <v>0</v>
          </cell>
          <cell r="Z18">
            <v>1411</v>
          </cell>
          <cell r="AA18">
            <v>19373</v>
          </cell>
        </row>
        <row r="19">
          <cell r="Q19">
            <v>4200</v>
          </cell>
          <cell r="Z19">
            <v>21375</v>
          </cell>
          <cell r="AA19">
            <v>30780</v>
          </cell>
        </row>
        <row r="20">
          <cell r="Q20">
            <v>810</v>
          </cell>
          <cell r="Z20">
            <v>975</v>
          </cell>
          <cell r="AA20">
            <v>9186</v>
          </cell>
        </row>
        <row r="21">
          <cell r="Q21">
            <v>1034</v>
          </cell>
          <cell r="W21">
            <v>708</v>
          </cell>
          <cell r="Z21">
            <v>10157</v>
          </cell>
          <cell r="AA21">
            <v>7981</v>
          </cell>
        </row>
        <row r="22">
          <cell r="Q22">
            <v>7189</v>
          </cell>
          <cell r="U22">
            <v>610885</v>
          </cell>
          <cell r="Y22">
            <v>4684</v>
          </cell>
          <cell r="AA22">
            <v>14879</v>
          </cell>
        </row>
        <row r="23">
          <cell r="Q23">
            <v>364</v>
          </cell>
          <cell r="Y23">
            <v>30</v>
          </cell>
          <cell r="Z23">
            <v>9420</v>
          </cell>
          <cell r="AA23">
            <v>12363</v>
          </cell>
          <cell r="AJ23">
            <v>450</v>
          </cell>
        </row>
        <row r="24">
          <cell r="Q24">
            <v>2051</v>
          </cell>
          <cell r="Z24">
            <v>2343</v>
          </cell>
          <cell r="AA24">
            <v>14041</v>
          </cell>
        </row>
        <row r="25">
          <cell r="Q25">
            <v>111</v>
          </cell>
          <cell r="R25">
            <v>26000</v>
          </cell>
          <cell r="AA25">
            <v>10471</v>
          </cell>
          <cell r="AJ25">
            <v>500</v>
          </cell>
        </row>
        <row r="26">
          <cell r="Q26">
            <v>814803</v>
          </cell>
          <cell r="W26">
            <v>520</v>
          </cell>
          <cell r="X26">
            <v>3500</v>
          </cell>
          <cell r="Y26">
            <v>130</v>
          </cell>
          <cell r="AA26">
            <v>15378</v>
          </cell>
        </row>
        <row r="27">
          <cell r="Q27">
            <v>109</v>
          </cell>
          <cell r="Y27">
            <v>30000</v>
          </cell>
          <cell r="Z27">
            <v>4000</v>
          </cell>
          <cell r="AA27">
            <v>16473</v>
          </cell>
        </row>
        <row r="28">
          <cell r="Q28">
            <v>72605</v>
          </cell>
          <cell r="V28">
            <v>54131</v>
          </cell>
          <cell r="X28">
            <v>20115</v>
          </cell>
          <cell r="Z28">
            <v>545</v>
          </cell>
          <cell r="AA28">
            <v>12393</v>
          </cell>
        </row>
        <row r="29">
          <cell r="Q29">
            <v>645</v>
          </cell>
          <cell r="W29">
            <v>19684</v>
          </cell>
          <cell r="Z29">
            <v>23012</v>
          </cell>
          <cell r="AA29">
            <v>14970</v>
          </cell>
          <cell r="AJ29">
            <v>500</v>
          </cell>
        </row>
        <row r="30">
          <cell r="Q30">
            <v>14387</v>
          </cell>
          <cell r="Z30">
            <v>27235</v>
          </cell>
          <cell r="AA30">
            <v>20600</v>
          </cell>
          <cell r="AJ30">
            <v>60404</v>
          </cell>
        </row>
        <row r="31">
          <cell r="Q31">
            <v>88678</v>
          </cell>
          <cell r="Y31">
            <v>0</v>
          </cell>
          <cell r="AA31">
            <v>13121</v>
          </cell>
          <cell r="AB31">
            <v>68073</v>
          </cell>
        </row>
        <row r="32">
          <cell r="Q32">
            <v>287</v>
          </cell>
          <cell r="AA32">
            <v>15983</v>
          </cell>
        </row>
        <row r="33">
          <cell r="Q33">
            <v>24710</v>
          </cell>
        </row>
        <row r="34">
          <cell r="Q34">
            <v>32129</v>
          </cell>
        </row>
        <row r="35">
          <cell r="Q35">
            <v>10534</v>
          </cell>
        </row>
        <row r="36">
          <cell r="Q36">
            <v>102</v>
          </cell>
          <cell r="Y36">
            <v>161</v>
          </cell>
          <cell r="Z36">
            <v>7004</v>
          </cell>
          <cell r="AA36">
            <v>9498</v>
          </cell>
        </row>
        <row r="37">
          <cell r="Z37">
            <v>2778</v>
          </cell>
          <cell r="AJ37">
            <v>11047</v>
          </cell>
        </row>
        <row r="38">
          <cell r="Z38">
            <v>26181.000000000004</v>
          </cell>
          <cell r="AJ38">
            <v>12341</v>
          </cell>
        </row>
        <row r="41">
          <cell r="Q41">
            <v>38</v>
          </cell>
          <cell r="V41">
            <v>1500</v>
          </cell>
          <cell r="Z41">
            <v>20940</v>
          </cell>
        </row>
        <row r="42">
          <cell r="Q42">
            <v>46</v>
          </cell>
          <cell r="Y42">
            <v>28575</v>
          </cell>
        </row>
        <row r="46">
          <cell r="Q46">
            <v>488</v>
          </cell>
          <cell r="AA46">
            <v>10340</v>
          </cell>
        </row>
        <row r="47">
          <cell r="Q47">
            <v>746</v>
          </cell>
          <cell r="Z47">
            <v>350</v>
          </cell>
          <cell r="AA47">
            <v>7922</v>
          </cell>
        </row>
        <row r="48">
          <cell r="Q48">
            <v>1220</v>
          </cell>
          <cell r="AA48">
            <v>6897</v>
          </cell>
        </row>
        <row r="49">
          <cell r="Q49">
            <v>180</v>
          </cell>
          <cell r="R49">
            <v>75</v>
          </cell>
          <cell r="Z49">
            <v>0</v>
          </cell>
          <cell r="AA49">
            <v>6171</v>
          </cell>
        </row>
        <row r="50">
          <cell r="Q50">
            <v>287</v>
          </cell>
          <cell r="AA50">
            <v>3509</v>
          </cell>
        </row>
        <row r="52">
          <cell r="Q52">
            <v>1382</v>
          </cell>
          <cell r="W52">
            <v>48</v>
          </cell>
          <cell r="Z52">
            <v>378</v>
          </cell>
          <cell r="AA52">
            <v>3519</v>
          </cell>
        </row>
        <row r="53">
          <cell r="Q53">
            <v>14</v>
          </cell>
          <cell r="R53">
            <v>1608</v>
          </cell>
          <cell r="W53">
            <v>149</v>
          </cell>
          <cell r="AA53">
            <v>2856</v>
          </cell>
        </row>
        <row r="54">
          <cell r="Q54">
            <v>0</v>
          </cell>
          <cell r="W54">
            <v>0</v>
          </cell>
          <cell r="AA54">
            <v>3820</v>
          </cell>
        </row>
        <row r="55">
          <cell r="Q55">
            <v>25</v>
          </cell>
          <cell r="W55">
            <v>403</v>
          </cell>
          <cell r="AA55">
            <v>7075</v>
          </cell>
          <cell r="AJ55">
            <v>500</v>
          </cell>
        </row>
        <row r="56">
          <cell r="Q56">
            <v>420</v>
          </cell>
          <cell r="U56">
            <v>100</v>
          </cell>
          <cell r="AA56">
            <v>7295</v>
          </cell>
        </row>
        <row r="60">
          <cell r="S60">
            <v>51000</v>
          </cell>
          <cell r="Y60">
            <v>300</v>
          </cell>
        </row>
        <row r="61">
          <cell r="Q61">
            <v>6070</v>
          </cell>
          <cell r="S61">
            <v>82500</v>
          </cell>
          <cell r="U61">
            <v>4300</v>
          </cell>
        </row>
        <row r="62">
          <cell r="S62">
            <v>16500</v>
          </cell>
        </row>
        <row r="64">
          <cell r="U64">
            <v>367885</v>
          </cell>
          <cell r="AJ64">
            <v>114316</v>
          </cell>
        </row>
        <row r="66">
          <cell r="AC66">
            <v>1465</v>
          </cell>
          <cell r="AJ66">
            <v>160</v>
          </cell>
        </row>
        <row r="67">
          <cell r="AC67">
            <v>610</v>
          </cell>
        </row>
        <row r="68">
          <cell r="AC68">
            <v>530</v>
          </cell>
        </row>
        <row r="69">
          <cell r="AC69">
            <v>550</v>
          </cell>
        </row>
        <row r="70">
          <cell r="AC70">
            <v>435</v>
          </cell>
        </row>
        <row r="71">
          <cell r="AC71">
            <v>676</v>
          </cell>
        </row>
        <row r="72">
          <cell r="AC72">
            <v>729.2</v>
          </cell>
        </row>
        <row r="73">
          <cell r="AC73">
            <v>150</v>
          </cell>
        </row>
        <row r="74">
          <cell r="AC74">
            <v>300</v>
          </cell>
        </row>
        <row r="76">
          <cell r="AC76">
            <v>300</v>
          </cell>
        </row>
        <row r="77">
          <cell r="AC77">
            <v>200</v>
          </cell>
        </row>
        <row r="79">
          <cell r="B79" t="str">
            <v>Đài Phát thanh và Truyền hình Đồng Tháp</v>
          </cell>
          <cell r="W79">
            <v>9765</v>
          </cell>
        </row>
        <row r="82">
          <cell r="B82" t="str">
            <v>Trong đó; Một số nhiệm vụ chi phải báo cáo cấp có thẩm quyền xem xét, quyết định cho phép thực hiện</v>
          </cell>
          <cell r="Q82">
            <v>12636.937382673808</v>
          </cell>
          <cell r="AJ82">
            <v>0</v>
          </cell>
        </row>
        <row r="84">
          <cell r="B84" t="str">
            <v>Trong đó; Một số nhiệm vụ chi phải báo cáo cấp có thẩm quyền xem xét, quyết định cho phép thực hiện</v>
          </cell>
          <cell r="R84">
            <v>0</v>
          </cell>
        </row>
        <row r="86">
          <cell r="B86" t="str">
            <v>Trong đó; Một số nhiệm vụ chi phải báo cáo cấp có thẩm quyền xem xét, quyết định cho phép thực hiện</v>
          </cell>
          <cell r="S86">
            <v>0</v>
          </cell>
        </row>
        <row r="90">
          <cell r="B90" t="str">
            <v>Trong đó; Một số nhiệm vụ chi phải báo cáo cấp có thẩm quyền xem xét, quyết định cho phép thực hiện</v>
          </cell>
          <cell r="U90">
            <v>0.25699999998323619</v>
          </cell>
        </row>
        <row r="92">
          <cell r="B92" t="str">
            <v>Trong đó; Một số nhiệm vụ chi phải báo cáo cấp có thẩm quyền xem xét, quyết định cho phép thực hiện</v>
          </cell>
          <cell r="V92">
            <v>0</v>
          </cell>
        </row>
        <row r="94">
          <cell r="B94" t="str">
            <v>Trong đó; Một số nhiệm vụ chi phải báo cáo cấp có thẩm quyền xem xét, quyết định cho phép thực hiện</v>
          </cell>
          <cell r="W94">
            <v>0</v>
          </cell>
        </row>
        <row r="96">
          <cell r="B96" t="str">
            <v>Trong đó; Một số nhiệm vụ chi phải báo cáo cấp có thẩm quyền xem xét, quyết định cho phép thực hiện</v>
          </cell>
          <cell r="X96">
            <v>0</v>
          </cell>
        </row>
        <row r="98">
          <cell r="B98" t="str">
            <v>Kinh phí cấp bù chi phí hỏa táng theo Quyết định số 302/QĐ-UBND-HC ngày 15/11/2021 của Ủy ban nhân dân tỉnh Đồng Tháp</v>
          </cell>
          <cell r="Y98">
            <v>9000</v>
          </cell>
        </row>
        <row r="99">
          <cell r="B99" t="str">
            <v>Trong đó; Một số nhiệm vụ chi phải báo cáo cấp có thẩm quyền xem xét, quyết định cho phép thực hiện</v>
          </cell>
          <cell r="Y99">
            <v>0</v>
          </cell>
        </row>
        <row r="101">
          <cell r="A101" t="str">
            <v>a</v>
          </cell>
          <cell r="B101" t="str">
            <v>Đối ứng kinh phí xây dựng Chương trình MTQG Xây dựng Nông thôn mới và Giảm nghèo Bền vững</v>
          </cell>
          <cell r="Z101">
            <v>53899.5</v>
          </cell>
        </row>
        <row r="102">
          <cell r="A102" t="str">
            <v>b</v>
          </cell>
          <cell r="B102" t="str">
            <v>Kinh phí về chính sách hỗ trợ đầu tư phát triển du lịch trên địa bàn tỉnh Đồng Tháp theo Nghị quyết số 01/2022/NQ-HĐND ngày 24/3/2024 của Hội đồng nhân dân Tỉnh</v>
          </cell>
          <cell r="Z102">
            <v>7000</v>
          </cell>
        </row>
        <row r="103">
          <cell r="A103" t="str">
            <v>c</v>
          </cell>
          <cell r="B103" t="str">
            <v>Kinh phí kiến thiết thị chính; nâng cấp đô thị…..</v>
          </cell>
          <cell r="Z103">
            <v>0</v>
          </cell>
        </row>
        <row r="104">
          <cell r="A104" t="str">
            <v>d</v>
          </cell>
          <cell r="B104" t="str">
            <v>Kinh phí hỗ trợ địa phương sản xuất lúa (Ban Quản lý dự án đầu tư xây dựng Công trình nông nghiệp và Phát triển nông thông và hỗ trợ có mục tiêu cho ngân sách huyện, thành  phố); nguồn thu bảo vệ đất trồng lúa của địa phương và nguồn ngân sách trung ương bổ sung năm 2025</v>
          </cell>
          <cell r="Z104">
            <v>0</v>
          </cell>
        </row>
        <row r="105">
          <cell r="B105" t="str">
            <v>Trong đó; Một số nhiệm vụ chi phải báo cáo cấp có thẩm quyền xem xét, quyết định cho phép thực hiện</v>
          </cell>
          <cell r="Z105">
            <v>80946.835146215482</v>
          </cell>
        </row>
        <row r="107">
          <cell r="B107" t="str">
            <v>Trong đó; Một số nhiệm vụ chi phải báo cáo cấp có thẩm quyền xem xét, quyết định cho phép thực hiện</v>
          </cell>
          <cell r="AA107">
            <v>11443.445180987688</v>
          </cell>
        </row>
        <row r="109">
          <cell r="B109" t="str">
            <v>Chính sách hỗ trợ thường xuyên cho đối tượng bảo trợ xã hội theo quy định tại Nghị định số 20/2021/NĐ-CP ngày 15/03/2021 của Chính phủ; Chính sách hỗ trợ tiền điện cho hộ nghèo, hộ chính sách xã hội theo quy định tại Quyết định số 28/2014/QĐ-TTg ngày 07/4/2014 của Thủ tướng Chính phủ; Nghị định số 76/2024/NĐ-CP ngày 01/7/2024 sửa đổi, bổ sung Nghị định 20/2021/NĐ-CP ngày 15/03/2021 của Chính phủ.</v>
          </cell>
          <cell r="AJ109">
            <v>12060</v>
          </cell>
        </row>
        <row r="110">
          <cell r="B110" t="str">
            <v>Trong đó; Một số nhiệm vụ chi phải báo cáo cấp có thẩm quyền xem xét, quyết định cho phép thực hiện</v>
          </cell>
          <cell r="AB110">
            <v>0.10000000000582077</v>
          </cell>
        </row>
        <row r="112">
          <cell r="B112" t="str">
            <v>Trong đó; Một số nhiệm vụ chi phải báo cáo cấp có thẩm quyền xem xét, quyết định cho phép thực hiện</v>
          </cell>
          <cell r="AC112">
            <v>13427.738688122938</v>
          </cell>
        </row>
        <row r="113">
          <cell r="Q113">
            <v>2439.462617326099</v>
          </cell>
          <cell r="S113">
            <v>0</v>
          </cell>
          <cell r="Z113">
            <v>15626.157853784489</v>
          </cell>
          <cell r="AA113">
            <v>2209.0682170123514</v>
          </cell>
          <cell r="AC113">
            <v>2627.0613118770611</v>
          </cell>
        </row>
        <row r="114">
          <cell r="E114">
            <v>376890</v>
          </cell>
        </row>
        <row r="115">
          <cell r="F115">
            <v>506500</v>
          </cell>
          <cell r="G115">
            <v>160000</v>
          </cell>
        </row>
        <row r="116">
          <cell r="H116">
            <v>2100000</v>
          </cell>
          <cell r="I116">
            <v>100000</v>
          </cell>
        </row>
        <row r="117">
          <cell r="J117">
            <v>0</v>
          </cell>
        </row>
        <row r="118">
          <cell r="K118">
            <v>0</v>
          </cell>
          <cell r="L118">
            <v>0</v>
          </cell>
          <cell r="M118">
            <v>0</v>
          </cell>
          <cell r="N118">
            <v>0</v>
          </cell>
          <cell r="O118" t="e">
            <v>#DIV/0!</v>
          </cell>
        </row>
        <row r="119">
          <cell r="AD119">
            <v>3500</v>
          </cell>
        </row>
        <row r="120">
          <cell r="AE120">
            <v>2000</v>
          </cell>
        </row>
        <row r="121">
          <cell r="AF121">
            <v>163959.4</v>
          </cell>
        </row>
        <row r="123">
          <cell r="AI123">
            <v>2530494</v>
          </cell>
        </row>
        <row r="125">
          <cell r="B125" t="str">
            <v>CHI TỪ NGUỒN THU VIỆN TRỢ (SỞ LAO ĐỘNG THƯƠNG BINH VÀ XÃ HỘI)</v>
          </cell>
          <cell r="AM125">
            <v>5553.7960000000003</v>
          </cell>
        </row>
        <row r="126">
          <cell r="B126" t="str">
            <v>BỘI THU NGÂN SÁCH ĐỊA PHƯƠNG</v>
          </cell>
          <cell r="AN126">
            <v>186700</v>
          </cell>
        </row>
        <row r="127">
          <cell r="AL127">
            <v>7078351.9069999997</v>
          </cell>
        </row>
      </sheetData>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ễu mẩu số 01-KTXH"/>
      <sheetName val="Biểu mẫu số 01-KTXH.1"/>
      <sheetName val="PL1.1"/>
      <sheetName val="PL2.1"/>
      <sheetName val="PL-TổngThu21-25"/>
      <sheetName val="PL-TổngChi21-25"/>
      <sheetName val="PL-CĐ21-25"/>
      <sheetName val="PL-NSTWBSGĐ"/>
      <sheetName val="PL-DP DU TRU"/>
      <sheetName val="PL QUYTCNGOAINS"/>
      <sheetName val="PL-CĐNAMTHEOTW"/>
      <sheetName val="PL-VAY TRA NO"/>
      <sheetName val="Biểu mẫu số 3"/>
      <sheetName val="Biểu mẫu số 04"/>
      <sheetName val="Biểu mẫu số 05"/>
      <sheetName val="PL-NSTWBSTRONGNAM"/>
      <sheetName val="PL-KHTC5NAM"/>
      <sheetName val="NC Tiền lương"/>
      <sheetName val="List danh mục"/>
      <sheetName val="Vốn ĐTC 2021-2025"/>
      <sheetName val="PL So sánh CĐTW-ĐP"/>
      <sheetName val="PL-SosanhĐM"/>
      <sheetName val="PL-ĐP Xác định lại ĐM"/>
      <sheetName val="PL-TW Xác định lại ĐM"/>
      <sheetName val="PL-Định mức chi TX"/>
      <sheetName val="PL So sanh Thu TW-ĐP"/>
      <sheetName val="PL So sánh TW-ĐP"/>
      <sheetName val="ThuNSNN2010-2025"/>
      <sheetName val="ChiNSĐP2010-2025"/>
      <sheetName val="CĐNS2023-2024 (2)"/>
      <sheetName val="CĐNS2023-2024"/>
      <sheetName val="Thu03nam"/>
      <sheetName val="ChiNSĐP03nam"/>
      <sheetName val="CĐ03nam"/>
      <sheetName val="CĐNSĐP03namBS"/>
      <sheetName val="CĐNSĐP03nam-BS"/>
      <sheetName val="Biểu số 57-CK-NSNN"/>
      <sheetName val="Biểu số 56-CK-NSNN"/>
      <sheetName val="Biểu số 55-CK-NSNN"/>
      <sheetName val="Biểu số 54-CK-NSNN "/>
      <sheetName val="Biểu số 53-CK-NSNN"/>
      <sheetName val="Biểu số 52-CK-NSNN"/>
      <sheetName val="Biểu số 51-CK-NSNN"/>
      <sheetName val="Biểu số 50-CK-NSNN "/>
      <sheetName val="Biểu số 49-CK-NSNN"/>
      <sheetName val="Biểu số 48-CK-NSNN"/>
      <sheetName val="Biểu số 47-CK-NSNN"/>
      <sheetName val="Biểu số 46-CK-NSNN"/>
      <sheetName val="Biểu số 45-CK-NSNN"/>
      <sheetName val="Biểu số 44-CK-NSNN"/>
      <sheetName val="Biểu số 43-CK-NSNN"/>
      <sheetName val="Biểu số 42-CK-NSNN"/>
      <sheetName val="Biểu số 41-CK-NSNN"/>
      <sheetName val="Biểu số 39-CK-NSNN"/>
      <sheetName val="Biểu số 37-CK-NSNN"/>
      <sheetName val="Biểu số 40-CK-NSNN"/>
      <sheetName val="Biểu số 38-CK-NSNN"/>
      <sheetName val="Phụ lục 36-CK-NSNN"/>
      <sheetName val="Biểu số 35-CK-NSNN"/>
      <sheetName val="Biểu số 34-CK-NSNN"/>
      <sheetName val="Biểu số 33-CK-NSNN"/>
      <sheetName val="Phụ lục số 1"/>
      <sheetName val="Phụ lục số 2"/>
      <sheetName val="Phụ lục số 3"/>
      <sheetName val="Phụ lục số 3.1"/>
      <sheetName val="Phụ lục số 3.2"/>
      <sheetName val="Phụ lục số 4"/>
      <sheetName val="Phụ lục số 5"/>
      <sheetName val="Phụ lục số 6"/>
      <sheetName val="Phụ lục số 7"/>
      <sheetName val="Phụ lục số 8"/>
      <sheetName val="PL Thuyet minh đất"/>
      <sheetName val="Phụ lục số 5.1 Thu"/>
      <sheetName val="Phụ lục 6.1 Chi"/>
      <sheetName val="Phụ lục 7.1-CĐH"/>
      <sheetName val="Phụ lục 7.2-CCTL"/>
      <sheetName val="Phụ lục 7.3-CĐCS"/>
      <sheetName val="Phụ lục 3.3-XSKT"/>
      <sheetName val="PL1-Thu6T"/>
      <sheetName val="PL2-Chi6T"/>
      <sheetName val="PL3-CĐ6Thang-KBS"/>
      <sheetName val="PL3-CĐ6Thang"/>
      <sheetName val="Phụ lục 1-HĐND"/>
      <sheetName val="Phụ lục 2-HĐND"/>
      <sheetName val="Phụ lục 3-HĐND"/>
      <sheetName val="Phụ lục 4-HĐND"/>
      <sheetName val="Phụ lục 5-HĐND"/>
      <sheetName val="Phụ lục 6-HĐND"/>
      <sheetName val="Phụ lục 7-HĐND"/>
      <sheetName val="Phụ lục 8-HĐND"/>
      <sheetName val="PL- CHƯA PHÂN BỔ"/>
      <sheetName val="Phụ lục 9-HĐND"/>
      <sheetName val="Phụ lục 7.4 - 10%TK +5%"/>
      <sheetName val="Phụ lục 7.4 - 10%TK"/>
      <sheetName val="TỔNG CỘNG"/>
      <sheetName val="H. HỒNG NGỰ"/>
      <sheetName val="TP. HỒNG NGỰ"/>
      <sheetName val="H. TÂN HỒNG"/>
      <sheetName val="H. TAM NÔNG"/>
      <sheetName val="H. THANH BÌNH"/>
      <sheetName val="TP. CAO LÃNH"/>
      <sheetName val="H. CAO LÃNH"/>
      <sheetName val="H. THÁP MƯỜI"/>
      <sheetName val="H. LẤP VÒ"/>
      <sheetName val="H. LAI VUNG"/>
      <sheetName val="TP. SA ĐÉC"/>
      <sheetName val="H. CHÂU THÀNH"/>
      <sheetName val="Phụ lục 1-KQPB"/>
      <sheetName val="Phụ lục 2-KQPB"/>
      <sheetName val="Phụ lục 3-KQPB"/>
      <sheetName val="Phụ lục 4-KQPB"/>
      <sheetName val="Phụ lục 5-KQPB"/>
      <sheetName val="Phụ lục 1-CKNS"/>
      <sheetName val="Phụ lục 2-CKNS"/>
      <sheetName val="Phụ lục 3-CKNS"/>
      <sheetName val="Phụ lục 4-CKNS"/>
      <sheetName val="Phụ lục 5-CKNS"/>
      <sheetName val="Phụ lục 6-CKNS"/>
      <sheetName val="Phụ lục 7-CKNS"/>
      <sheetName val="Phụ lục 8-CKNS"/>
      <sheetName val="Phụ lục 9-CKNS"/>
      <sheetName val="Phụ lục 10-CKNS"/>
      <sheetName val="TỔNG HỢP-SNGD"/>
      <sheetName val="PL-Theo dõi ĐA-ĐU Địa phương"/>
    </sheetNames>
    <sheetDataSet>
      <sheetData sheetId="0"/>
      <sheetData sheetId="1"/>
      <sheetData sheetId="2">
        <row r="8">
          <cell r="Q8">
            <v>6704000</v>
          </cell>
        </row>
      </sheetData>
      <sheetData sheetId="3">
        <row r="9">
          <cell r="K9">
            <v>3561000</v>
          </cell>
        </row>
      </sheetData>
      <sheetData sheetId="4">
        <row r="8">
          <cell r="AE8">
            <v>8035900</v>
          </cell>
        </row>
      </sheetData>
      <sheetData sheetId="5">
        <row r="10">
          <cell r="AG10">
            <v>14663187.066666666</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
          <cell r="V7">
            <v>4422430</v>
          </cell>
        </row>
      </sheetData>
      <sheetData sheetId="27"/>
      <sheetData sheetId="28"/>
      <sheetData sheetId="29"/>
      <sheetData sheetId="30"/>
      <sheetData sheetId="31">
        <row r="8">
          <cell r="E8">
            <v>6704000</v>
          </cell>
        </row>
      </sheetData>
      <sheetData sheetId="32">
        <row r="9">
          <cell r="C9">
            <v>3561000</v>
          </cell>
        </row>
      </sheetData>
      <sheetData sheetId="33"/>
      <sheetData sheetId="34">
        <row r="6">
          <cell r="R6">
            <v>49849572.761403583</v>
          </cell>
        </row>
      </sheetData>
      <sheetData sheetId="35">
        <row r="18">
          <cell r="M18">
            <v>650315</v>
          </cell>
        </row>
      </sheetData>
      <sheetData sheetId="36"/>
      <sheetData sheetId="37">
        <row r="2">
          <cell r="A2" t="str">
            <v>(Kèm Theo Nghị quyết số         /NQ-HĐND ngày     /12/2023 của Hội đồng nhân dân Tỉnh)</v>
          </cell>
        </row>
      </sheetData>
      <sheetData sheetId="38">
        <row r="2">
          <cell r="A2" t="str">
            <v>(Kèm Theo Nghị quyết số         /NQ-HĐND ngày     /12/2023 của Hội đồng nhân dân Tỉnh)</v>
          </cell>
        </row>
      </sheetData>
      <sheetData sheetId="39"/>
      <sheetData sheetId="40"/>
      <sheetData sheetId="41"/>
      <sheetData sheetId="42"/>
      <sheetData sheetId="43"/>
      <sheetData sheetId="44"/>
      <sheetData sheetId="45"/>
      <sheetData sheetId="46"/>
      <sheetData sheetId="47"/>
      <sheetData sheetId="48"/>
      <sheetData sheetId="49"/>
      <sheetData sheetId="50"/>
      <sheetData sheetId="51">
        <row r="2">
          <cell r="A2" t="str">
            <v>(DỰ TOÁN TRÌNH HỘI ĐỒNG NHÂN DÂN TỈNH)</v>
          </cell>
        </row>
      </sheetData>
      <sheetData sheetId="52"/>
      <sheetData sheetId="53"/>
      <sheetData sheetId="54">
        <row r="5">
          <cell r="A5" t="str">
            <v>(DỰ TOÁN TRÌNH HỘI ĐỒNG NHÂN DÂN TỈNH)</v>
          </cell>
        </row>
      </sheetData>
      <sheetData sheetId="55"/>
      <sheetData sheetId="56"/>
      <sheetData sheetId="57">
        <row r="5">
          <cell r="A5" t="str">
            <v>(DỰ TOÁN TRÌNH HỘI ĐỒNG NHÂN DÂN TỈNH)</v>
          </cell>
        </row>
      </sheetData>
      <sheetData sheetId="58">
        <row r="5">
          <cell r="A5" t="str">
            <v>(DỰ TOÁN TRÌNH HỘI ĐỒNG NHÂN DÂN TỈNH)</v>
          </cell>
        </row>
      </sheetData>
      <sheetData sheetId="59">
        <row r="5">
          <cell r="A5" t="str">
            <v>(DỰ TOÁN TRÌNH HỘI ĐỒNG NHÂN DÂN TỈNH)</v>
          </cell>
        </row>
      </sheetData>
      <sheetData sheetId="60">
        <row r="5">
          <cell r="A5" t="str">
            <v>(DỰ TOÁN TRÌNH HỘI ĐỒNG NHÂN DÂN TỈNH)</v>
          </cell>
        </row>
      </sheetData>
      <sheetData sheetId="61">
        <row r="2">
          <cell r="A2" t="str">
            <v>(Kèm theo Báo cáo số         /BC-UBND ngày      tháng 10 năm 2023 của Ủy ban nhân dân tỉnh Đồng Tháp)</v>
          </cell>
        </row>
      </sheetData>
      <sheetData sheetId="62">
        <row r="2">
          <cell r="A2" t="str">
            <v>(Kèm theo Báo cáo số         /BC-UBND ngày      tháng 10 năm 2023 của Ủy ban nhân dân tỉnh Đồng Tháp)</v>
          </cell>
        </row>
        <row r="10">
          <cell r="B10" t="str">
            <v>Chi đầu tư xây dựng cơ bản</v>
          </cell>
        </row>
        <row r="11">
          <cell r="B11" t="str">
            <v>Chi đầu tư từ nguồn thu tiền sử dụng đất</v>
          </cell>
        </row>
        <row r="12">
          <cell r="B12" t="str">
            <v>Chi đầu tư từ nguồn thu xổ số kiến thiết</v>
          </cell>
        </row>
        <row r="13">
          <cell r="AA13">
            <v>0</v>
          </cell>
        </row>
      </sheetData>
      <sheetData sheetId="63">
        <row r="17">
          <cell r="B17" t="str">
            <v>Bổ sung thực hiện mục tiêu, nhiệm vụ quan trọng (vốn đầu tư phát triển)</v>
          </cell>
        </row>
      </sheetData>
      <sheetData sheetId="64">
        <row r="2">
          <cell r="A2" t="str">
            <v>(Kèm theo Báo cáo số         /BC-UBND ngày      tháng 10 năm 2023 của Ủy ban nhân dân tỉnh Đồng Tháp)</v>
          </cell>
        </row>
      </sheetData>
      <sheetData sheetId="65"/>
      <sheetData sheetId="66">
        <row r="2">
          <cell r="A2" t="str">
            <v>(Kèm theo Báo cáo số         /BC-UBND ngày      tháng 10 năm 2023 của Ủy ban nhân dân tỉnh Đồng Tháp)</v>
          </cell>
        </row>
      </sheetData>
      <sheetData sheetId="67">
        <row r="7">
          <cell r="F7">
            <v>189200</v>
          </cell>
        </row>
      </sheetData>
      <sheetData sheetId="68">
        <row r="8">
          <cell r="D8">
            <v>27999.594533972257</v>
          </cell>
        </row>
      </sheetData>
      <sheetData sheetId="69">
        <row r="8">
          <cell r="M8" t="str">
            <v>Bổ sung nguồn thực hiện điều chỉnh tiền lương cơ sở tăng thêm đến 1,8 triệu đồng/tháng (12 tháng)</v>
          </cell>
        </row>
      </sheetData>
      <sheetData sheetId="70">
        <row r="7">
          <cell r="B7" t="str">
            <v>BỔ SUNG CÓ MỤC TIÊU TỪ NGÂN SÁCH TRUNG ƯƠNG ĐỂ THỰC HIỆN CÁC MỤC TIÊU, NHIỆM VỤ QUAN TRỌNG (I+II)</v>
          </cell>
        </row>
      </sheetData>
      <sheetData sheetId="71"/>
      <sheetData sheetId="72">
        <row r="12">
          <cell r="U12">
            <v>14100</v>
          </cell>
        </row>
      </sheetData>
      <sheetData sheetId="73">
        <row r="11">
          <cell r="N11">
            <v>413967</v>
          </cell>
        </row>
      </sheetData>
      <sheetData sheetId="74"/>
      <sheetData sheetId="75"/>
      <sheetData sheetId="76">
        <row r="13">
          <cell r="AC13">
            <v>715</v>
          </cell>
        </row>
      </sheetData>
      <sheetData sheetId="77"/>
      <sheetData sheetId="78">
        <row r="8">
          <cell r="L8">
            <v>1967711.4</v>
          </cell>
        </row>
      </sheetData>
      <sheetData sheetId="79">
        <row r="10">
          <cell r="B10" t="str">
            <v>Chi đầu tư xây dựng cơ bản</v>
          </cell>
        </row>
      </sheetData>
      <sheetData sheetId="80"/>
      <sheetData sheetId="81"/>
      <sheetData sheetId="82">
        <row r="17">
          <cell r="C17">
            <v>4901400</v>
          </cell>
        </row>
      </sheetData>
      <sheetData sheetId="83">
        <row r="15">
          <cell r="B15" t="str">
            <v>Thu chuyển nguồn từ năm trước chuyển sang</v>
          </cell>
        </row>
      </sheetData>
      <sheetData sheetId="84"/>
      <sheetData sheetId="85">
        <row r="18">
          <cell r="B18" t="str">
            <v>Chi đầu tư phát triển khác (Ủy thác qua NH Chính sách xã hội chi nhánh tỉnh Đồng Tháp)</v>
          </cell>
        </row>
      </sheetData>
      <sheetData sheetId="86">
        <row r="43">
          <cell r="A43" t="str">
            <v>đ</v>
          </cell>
        </row>
      </sheetData>
      <sheetData sheetId="87">
        <row r="18">
          <cell r="B18" t="str">
            <v>Chi đầu tư xây dựng cơ bản</v>
          </cell>
        </row>
      </sheetData>
      <sheetData sheetId="88">
        <row r="2">
          <cell r="A2" t="str">
            <v>(Kèm Theo Nghị quyết số         /NQ-HĐND ngày     /12/2023 của Hội đồng nhân dân Tỉnh)</v>
          </cell>
        </row>
      </sheetData>
      <sheetData sheetId="89"/>
      <sheetData sheetId="90"/>
      <sheetData sheetId="91"/>
      <sheetData sheetId="92"/>
      <sheetData sheetId="93"/>
      <sheetData sheetId="94">
        <row r="1">
          <cell r="A1" t="str">
            <v>PHỤ LỤC I</v>
          </cell>
        </row>
      </sheetData>
      <sheetData sheetId="95">
        <row r="1">
          <cell r="A1" t="str">
            <v>PHỤ LỤC I</v>
          </cell>
        </row>
      </sheetData>
      <sheetData sheetId="96">
        <row r="1">
          <cell r="A1" t="str">
            <v>PHỤ LỤC I</v>
          </cell>
        </row>
      </sheetData>
      <sheetData sheetId="97">
        <row r="1">
          <cell r="A1" t="str">
            <v>PHỤ LỤC I</v>
          </cell>
        </row>
      </sheetData>
      <sheetData sheetId="98">
        <row r="1">
          <cell r="A1" t="str">
            <v>PHỤ LỤC I</v>
          </cell>
        </row>
      </sheetData>
      <sheetData sheetId="99">
        <row r="1">
          <cell r="A1" t="str">
            <v>PHỤ LỤC I</v>
          </cell>
        </row>
      </sheetData>
      <sheetData sheetId="100">
        <row r="1">
          <cell r="A1" t="str">
            <v>PHỤ LỤC I</v>
          </cell>
        </row>
      </sheetData>
      <sheetData sheetId="101">
        <row r="1">
          <cell r="A1" t="str">
            <v>PHỤ LỤC I</v>
          </cell>
        </row>
      </sheetData>
      <sheetData sheetId="102">
        <row r="1">
          <cell r="A1" t="str">
            <v>PHỤ LỤC I</v>
          </cell>
        </row>
      </sheetData>
      <sheetData sheetId="103">
        <row r="1">
          <cell r="A1" t="str">
            <v>PHỤ LỤC I</v>
          </cell>
        </row>
      </sheetData>
      <sheetData sheetId="104">
        <row r="1">
          <cell r="A1" t="str">
            <v>PHỤ LỤC I</v>
          </cell>
        </row>
      </sheetData>
      <sheetData sheetId="105">
        <row r="1">
          <cell r="A1" t="str">
            <v>PHỤ LỤC I</v>
          </cell>
        </row>
      </sheetData>
      <sheetData sheetId="106">
        <row r="11">
          <cell r="C11">
            <v>46000</v>
          </cell>
        </row>
      </sheetData>
      <sheetData sheetId="107">
        <row r="24">
          <cell r="B24" t="str">
            <v>Chi ngân sách địa phương (I+II+III)</v>
          </cell>
        </row>
      </sheetData>
      <sheetData sheetId="108"/>
      <sheetData sheetId="109"/>
      <sheetData sheetId="110"/>
      <sheetData sheetId="111"/>
      <sheetData sheetId="112">
        <row r="5">
          <cell r="A5" t="str">
            <v>(Kèm theo Quyết định số       /QĐ-UBND-HC ngày     /12/2023 của Ủy ban nhân dân tỉnh Đồng Tháp)</v>
          </cell>
        </row>
      </sheetData>
      <sheetData sheetId="113">
        <row r="5">
          <cell r="A5" t="str">
            <v>(Kèm theo Quyết định số       /QĐ-UBND-HC ngày     /12/2023 của Ủy ban nhân dân tỉnh Đồng Tháp)</v>
          </cell>
        </row>
      </sheetData>
      <sheetData sheetId="114">
        <row r="5">
          <cell r="A5" t="str">
            <v>(Kèm theo Quyết định số       /QĐ-UBND-HC ngày     /12/2023 của Ủy ban nhân dân tỉnh Đồng Tháp)</v>
          </cell>
        </row>
      </sheetData>
      <sheetData sheetId="115"/>
      <sheetData sheetId="116">
        <row r="2">
          <cell r="A2" t="str">
            <v>(Kèm theo Quyết định số       /QĐ-UBND-HC ngày     /12/2023 của Ủy ban nhân dân tỉnh Đồng Tháp)</v>
          </cell>
        </row>
      </sheetData>
      <sheetData sheetId="117">
        <row r="2">
          <cell r="A2" t="str">
            <v>(Kèm theo Quyết định số       /QĐ-UBND-HC ngày     /12/2023 của Ủy ban nhân dân tỉnh Đồng Tháp)</v>
          </cell>
        </row>
      </sheetData>
      <sheetData sheetId="118">
        <row r="2">
          <cell r="A2" t="str">
            <v>(Kèm theo Quyết định số       /QĐ-UBND-HC ngày     /12/2023 của Ủy ban nhân dân tỉnh Đồng Tháp)</v>
          </cell>
        </row>
      </sheetData>
      <sheetData sheetId="119">
        <row r="2">
          <cell r="A2" t="str">
            <v>(Kèm theo Quyết định số       /QĐ-UBND-HC ngày     /12/2023 của Ủy ban nhân dân tỉnh Đồng Tháp)</v>
          </cell>
        </row>
      </sheetData>
      <sheetData sheetId="120"/>
      <sheetData sheetId="121"/>
      <sheetData sheetId="122"/>
      <sheetData sheetId="1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AQ195"/>
  <sheetViews>
    <sheetView tabSelected="1" zoomScale="50" zoomScaleNormal="50" workbookViewId="0">
      <pane xSplit="16" ySplit="10" topLeftCell="Q14" activePane="bottomRight" state="frozen"/>
      <selection pane="topRight" activeCell="K1" sqref="K1"/>
      <selection pane="bottomLeft" activeCell="A10" sqref="A10"/>
      <selection pane="bottomRight" activeCell="A2" sqref="A2:AM2"/>
    </sheetView>
  </sheetViews>
  <sheetFormatPr defaultColWidth="10" defaultRowHeight="18" x14ac:dyDescent="0.4"/>
  <cols>
    <col min="1" max="1" width="8.1796875" style="2" bestFit="1" customWidth="1"/>
    <col min="2" max="2" width="56.54296875" style="1" customWidth="1"/>
    <col min="3" max="3" width="15.81640625" style="1" customWidth="1"/>
    <col min="4" max="6" width="14.54296875" style="1" hidden="1" customWidth="1"/>
    <col min="7" max="7" width="14.54296875" style="132" hidden="1" customWidth="1"/>
    <col min="8" max="8" width="14.54296875" style="1" hidden="1" customWidth="1"/>
    <col min="9" max="9" width="14.54296875" style="132" hidden="1" customWidth="1"/>
    <col min="10" max="15" width="14.54296875" style="1" hidden="1" customWidth="1"/>
    <col min="16" max="16" width="14.1796875" style="1" customWidth="1"/>
    <col min="17" max="17" width="11.81640625" style="1" customWidth="1"/>
    <col min="18" max="18" width="11.453125" style="1" customWidth="1"/>
    <col min="19" max="19" width="13.26953125" style="1" customWidth="1"/>
    <col min="20" max="20" width="11.453125" style="1" hidden="1" customWidth="1"/>
    <col min="21" max="21" width="13.453125" style="1" customWidth="1"/>
    <col min="22" max="23" width="12.36328125" style="1" customWidth="1"/>
    <col min="24" max="24" width="12.1796875" style="1" customWidth="1"/>
    <col min="25" max="25" width="12.90625" style="1" customWidth="1"/>
    <col min="26" max="26" width="13.26953125" style="1" customWidth="1"/>
    <col min="27" max="27" width="14" style="1" customWidth="1"/>
    <col min="28" max="28" width="12.7265625" style="1" customWidth="1"/>
    <col min="29" max="29" width="14" style="1" customWidth="1"/>
    <col min="30" max="31" width="11.453125" style="1" customWidth="1"/>
    <col min="32" max="32" width="13.6328125" style="1" customWidth="1"/>
    <col min="33" max="33" width="14.54296875" style="1" hidden="1" customWidth="1"/>
    <col min="34" max="34" width="13.1796875" style="1" customWidth="1"/>
    <col min="35" max="35" width="17.6328125" style="1" customWidth="1"/>
    <col min="36" max="36" width="14.54296875" style="1" customWidth="1"/>
    <col min="37" max="37" width="14.54296875" style="1" hidden="1" customWidth="1"/>
    <col min="38" max="38" width="16" style="1" hidden="1" customWidth="1"/>
    <col min="39" max="39" width="13.1796875" style="1" customWidth="1"/>
    <col min="40" max="40" width="13" style="1" customWidth="1"/>
    <col min="41" max="41" width="15.7265625" style="1" bestFit="1" customWidth="1"/>
    <col min="42" max="42" width="10" style="1"/>
    <col min="43" max="43" width="0" style="1" hidden="1" customWidth="1"/>
    <col min="44" max="16384" width="10" style="1"/>
  </cols>
  <sheetData>
    <row r="1" spans="1:41" x14ac:dyDescent="0.4">
      <c r="A1" s="181" t="s">
        <v>0</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row>
    <row r="2" spans="1:41" x14ac:dyDescent="0.4">
      <c r="A2" s="182" t="str">
        <f>+'[1]Biểu 37-CK-NSNN'!A5:C5</f>
        <v>(DỰ TOÁN TRÌNH HỘI ĐỒNG NHÂN DÂN TỈNH)</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41" x14ac:dyDescent="0.4">
      <c r="C3" s="3"/>
      <c r="D3" s="3"/>
      <c r="E3" s="3"/>
      <c r="F3" s="3"/>
      <c r="G3" s="4"/>
      <c r="H3" s="3"/>
      <c r="I3" s="4"/>
      <c r="J3" s="3"/>
      <c r="K3" s="3"/>
      <c r="L3" s="3"/>
      <c r="M3" s="3"/>
      <c r="N3" s="3"/>
      <c r="O3" s="3"/>
      <c r="P3" s="5">
        <f>+P10-'[1]Phụ lục số 5'!P10</f>
        <v>0</v>
      </c>
      <c r="AB3" s="6"/>
    </row>
    <row r="4" spans="1:41" ht="18.5" thickBot="1" x14ac:dyDescent="0.45">
      <c r="C4" s="7">
        <f>+C10-'[1]Phụ lục số 5'!C10</f>
        <v>0</v>
      </c>
      <c r="D4" s="3"/>
      <c r="E4" s="3"/>
      <c r="F4" s="3"/>
      <c r="G4" s="4"/>
      <c r="H4" s="3"/>
      <c r="I4" s="4"/>
      <c r="J4" s="3"/>
      <c r="K4" s="3"/>
      <c r="L4" s="3"/>
      <c r="M4" s="3"/>
      <c r="N4" s="3"/>
      <c r="O4" s="3"/>
      <c r="P4" s="3"/>
      <c r="Y4" s="8"/>
      <c r="AH4" s="183" t="s">
        <v>1</v>
      </c>
      <c r="AI4" s="183"/>
      <c r="AJ4" s="183"/>
      <c r="AK4" s="9"/>
    </row>
    <row r="5" spans="1:41" s="11" customFormat="1" ht="18.75" customHeight="1" thickTop="1" x14ac:dyDescent="0.35">
      <c r="A5" s="184" t="s">
        <v>2</v>
      </c>
      <c r="B5" s="186" t="s">
        <v>3</v>
      </c>
      <c r="C5" s="187" t="s">
        <v>4</v>
      </c>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0"/>
      <c r="AL5" s="186" t="s">
        <v>5</v>
      </c>
      <c r="AM5" s="188" t="s">
        <v>6</v>
      </c>
      <c r="AN5" s="177" t="s">
        <v>7</v>
      </c>
    </row>
    <row r="6" spans="1:41" s="11" customFormat="1" ht="17.5" x14ac:dyDescent="0.35">
      <c r="A6" s="185"/>
      <c r="B6" s="171"/>
      <c r="C6" s="171" t="s">
        <v>8</v>
      </c>
      <c r="D6" s="171" t="s">
        <v>9</v>
      </c>
      <c r="E6" s="171"/>
      <c r="F6" s="171"/>
      <c r="G6" s="171"/>
      <c r="H6" s="171"/>
      <c r="I6" s="171"/>
      <c r="J6" s="171"/>
      <c r="K6" s="171"/>
      <c r="L6" s="171"/>
      <c r="M6" s="171"/>
      <c r="N6" s="171"/>
      <c r="O6" s="171"/>
      <c r="P6" s="172" t="s">
        <v>10</v>
      </c>
      <c r="Q6" s="172"/>
      <c r="R6" s="172"/>
      <c r="S6" s="172"/>
      <c r="T6" s="172"/>
      <c r="U6" s="172"/>
      <c r="V6" s="172"/>
      <c r="W6" s="172"/>
      <c r="X6" s="172"/>
      <c r="Y6" s="172"/>
      <c r="Z6" s="172"/>
      <c r="AA6" s="172"/>
      <c r="AB6" s="172"/>
      <c r="AC6" s="172"/>
      <c r="AD6" s="171" t="s">
        <v>11</v>
      </c>
      <c r="AE6" s="171" t="s">
        <v>12</v>
      </c>
      <c r="AF6" s="171" t="s">
        <v>13</v>
      </c>
      <c r="AG6" s="179" t="s">
        <v>14</v>
      </c>
      <c r="AH6" s="171" t="s">
        <v>15</v>
      </c>
      <c r="AI6" s="180" t="s">
        <v>16</v>
      </c>
      <c r="AJ6" s="180"/>
      <c r="AK6" s="171" t="s">
        <v>17</v>
      </c>
      <c r="AL6" s="171"/>
      <c r="AM6" s="189"/>
      <c r="AN6" s="178"/>
    </row>
    <row r="7" spans="1:41" s="11" customFormat="1" ht="17.5" x14ac:dyDescent="0.35">
      <c r="A7" s="185"/>
      <c r="B7" s="171"/>
      <c r="C7" s="171"/>
      <c r="D7" s="171" t="s">
        <v>18</v>
      </c>
      <c r="E7" s="171" t="s">
        <v>16</v>
      </c>
      <c r="F7" s="171"/>
      <c r="G7" s="171"/>
      <c r="H7" s="171"/>
      <c r="I7" s="171"/>
      <c r="J7" s="171"/>
      <c r="K7" s="171"/>
      <c r="L7" s="171"/>
      <c r="M7" s="171"/>
      <c r="N7" s="171"/>
      <c r="O7" s="171"/>
      <c r="P7" s="171" t="s">
        <v>19</v>
      </c>
      <c r="Q7" s="172" t="s">
        <v>16</v>
      </c>
      <c r="R7" s="172"/>
      <c r="S7" s="172"/>
      <c r="T7" s="172"/>
      <c r="U7" s="172"/>
      <c r="V7" s="172"/>
      <c r="W7" s="172"/>
      <c r="X7" s="172"/>
      <c r="Y7" s="172"/>
      <c r="Z7" s="172"/>
      <c r="AA7" s="172"/>
      <c r="AB7" s="172"/>
      <c r="AC7" s="172"/>
      <c r="AD7" s="171"/>
      <c r="AE7" s="171"/>
      <c r="AF7" s="171"/>
      <c r="AG7" s="179"/>
      <c r="AH7" s="171"/>
      <c r="AI7" s="180"/>
      <c r="AJ7" s="180"/>
      <c r="AK7" s="171"/>
      <c r="AL7" s="171"/>
      <c r="AM7" s="189"/>
      <c r="AN7" s="178"/>
    </row>
    <row r="8" spans="1:41" s="11" customFormat="1" ht="18.75" hidden="1" customHeight="1" x14ac:dyDescent="0.35">
      <c r="A8" s="185"/>
      <c r="B8" s="171"/>
      <c r="C8" s="171"/>
      <c r="D8" s="171"/>
      <c r="E8" s="173" t="str">
        <f>'[2]Phụ lục số 2'!B10</f>
        <v>Chi đầu tư xây dựng cơ bản</v>
      </c>
      <c r="F8" s="173" t="str">
        <f>'[2]Phụ lục số 2'!B11</f>
        <v>Chi đầu tư từ nguồn thu tiền sử dụng đất</v>
      </c>
      <c r="G8" s="175" t="str">
        <f>+'[1]Phụ lục số 5'!G8:G9</f>
        <v>Trong đó: Đo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
      <c r="H8" s="173" t="str">
        <f>'[2]Phụ lục số 2'!B12</f>
        <v>Chi đầu tư từ nguồn thu xổ số kiến thiết</v>
      </c>
      <c r="I8" s="175" t="str">
        <f>+'[1]Phụ lục số 5'!I8:I9</f>
        <v>Trong đó: Ủy thác qua Ngân hàng Chính sách xã hội chi nhánh tỉnh Đồng Tháp (từ nguồn thu sổ số kiến thiết năm 2025)</v>
      </c>
      <c r="J8" s="173" t="str">
        <f>+'[1]Phụ lục số 5'!J8:J9</f>
        <v>Chi đầu tư từ nguồn thu thoái vốn doanh nghiệp nhà nước địa phương quản lý;…</v>
      </c>
      <c r="K8" s="173" t="str">
        <f>+'[1]Phụ lục số 5'!K8:K9</f>
        <v xml:space="preserve">Chi đầu tư phát triển khác </v>
      </c>
      <c r="L8" s="12"/>
      <c r="M8" s="12"/>
      <c r="N8" s="12"/>
      <c r="O8" s="12"/>
      <c r="P8" s="171"/>
      <c r="Q8" s="13"/>
      <c r="R8" s="13"/>
      <c r="S8" s="13"/>
      <c r="T8" s="13"/>
      <c r="U8" s="13"/>
      <c r="V8" s="13"/>
      <c r="W8" s="13"/>
      <c r="X8" s="13"/>
      <c r="Y8" s="13"/>
      <c r="Z8" s="13"/>
      <c r="AA8" s="13"/>
      <c r="AB8" s="13"/>
      <c r="AC8" s="13"/>
      <c r="AD8" s="171"/>
      <c r="AE8" s="171"/>
      <c r="AF8" s="171"/>
      <c r="AG8" s="179"/>
      <c r="AH8" s="171"/>
      <c r="AI8" s="14"/>
      <c r="AJ8" s="14"/>
      <c r="AK8" s="171"/>
      <c r="AL8" s="171"/>
      <c r="AM8" s="189"/>
      <c r="AN8" s="178"/>
    </row>
    <row r="9" spans="1:41" s="18" customFormat="1" ht="211.5" customHeight="1" x14ac:dyDescent="0.35">
      <c r="A9" s="185"/>
      <c r="B9" s="171"/>
      <c r="C9" s="171"/>
      <c r="D9" s="171"/>
      <c r="E9" s="174"/>
      <c r="F9" s="174"/>
      <c r="G9" s="176"/>
      <c r="H9" s="174"/>
      <c r="I9" s="176"/>
      <c r="J9" s="174"/>
      <c r="K9" s="174"/>
      <c r="L9" s="15" t="str">
        <f>+'[1]Phụ lục số 5'!L9</f>
        <v>Ủy thác qua Ngân hàng Chính sách xã hội chi nhánh tỉnh Đồng Tháp (từ nguồn thu sổ số kiến thiết năm 2025)</v>
      </c>
      <c r="M9" s="15" t="str">
        <f>+'[1]Phụ lục số 5'!M9</f>
        <v>Do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
      <c r="N9" s="15">
        <f>+'[1]Phụ lục số 5'!N9</f>
        <v>0</v>
      </c>
      <c r="O9" s="15">
        <f>+'[1]Phụ lục số 5'!O9</f>
        <v>0</v>
      </c>
      <c r="P9" s="171"/>
      <c r="Q9" s="12" t="s">
        <v>20</v>
      </c>
      <c r="R9" s="15" t="s">
        <v>21</v>
      </c>
      <c r="S9" s="12" t="str">
        <f>+'[1]Phụ lục số 5'!S9</f>
        <v>Chi quốc phòng; An ninh và trật tư an toàn xã hội</v>
      </c>
      <c r="T9" s="16" t="s">
        <v>22</v>
      </c>
      <c r="U9" s="17" t="s">
        <v>23</v>
      </c>
      <c r="V9" s="17" t="s">
        <v>24</v>
      </c>
      <c r="W9" s="17" t="s">
        <v>25</v>
      </c>
      <c r="X9" s="17" t="s">
        <v>26</v>
      </c>
      <c r="Y9" s="17" t="s">
        <v>27</v>
      </c>
      <c r="Z9" s="17" t="s">
        <v>28</v>
      </c>
      <c r="AA9" s="17" t="s">
        <v>29</v>
      </c>
      <c r="AB9" s="17" t="s">
        <v>30</v>
      </c>
      <c r="AC9" s="17" t="s">
        <v>31</v>
      </c>
      <c r="AD9" s="171"/>
      <c r="AE9" s="171"/>
      <c r="AF9" s="171"/>
      <c r="AG9" s="179"/>
      <c r="AH9" s="171"/>
      <c r="AI9" s="12" t="s">
        <v>32</v>
      </c>
      <c r="AJ9" s="12" t="s">
        <v>33</v>
      </c>
      <c r="AK9" s="171"/>
      <c r="AL9" s="171"/>
      <c r="AM9" s="190"/>
      <c r="AN9" s="178"/>
    </row>
    <row r="10" spans="1:41" s="25" customFormat="1" ht="17.5" x14ac:dyDescent="0.35">
      <c r="A10" s="19"/>
      <c r="B10" s="20" t="s">
        <v>34</v>
      </c>
      <c r="C10" s="21">
        <f>C11+C114+C115+C118+C119+C120+C121+C123+C124+C127+C117+C116+C122+C125</f>
        <v>16699594.196</v>
      </c>
      <c r="D10" s="21">
        <f>D11+D114+D115+D118+D119+D120+D121+D123+D124+D127+D117+D116+D122</f>
        <v>2983390</v>
      </c>
      <c r="E10" s="21">
        <f>E11+E114+E115+E118+E119+E120+E121+E123+E124+E127+E117+E116+E122</f>
        <v>376890</v>
      </c>
      <c r="F10" s="21">
        <f>F11+F114+F115+F118+F119+F120+F121+F123+F124+F127+F117+F116+F122</f>
        <v>506500</v>
      </c>
      <c r="G10" s="22">
        <f t="shared" ref="G10:O10" si="0">G11+G114+G115+G118+G119+G120+G121+G123+G124+G127+G117+G116+G122</f>
        <v>160000</v>
      </c>
      <c r="H10" s="21">
        <f t="shared" si="0"/>
        <v>2100000</v>
      </c>
      <c r="I10" s="22">
        <f t="shared" si="0"/>
        <v>100000</v>
      </c>
      <c r="J10" s="21">
        <f t="shared" si="0"/>
        <v>0</v>
      </c>
      <c r="K10" s="21">
        <f t="shared" si="0"/>
        <v>0</v>
      </c>
      <c r="L10" s="21">
        <f t="shared" si="0"/>
        <v>0</v>
      </c>
      <c r="M10" s="21">
        <f t="shared" si="0"/>
        <v>0</v>
      </c>
      <c r="N10" s="21">
        <f t="shared" si="0"/>
        <v>0</v>
      </c>
      <c r="O10" s="21" t="e">
        <f t="shared" si="0"/>
        <v>#DIV/0!</v>
      </c>
      <c r="P10" s="23">
        <f>P11+P114+P115+P118+P119+P120+P121+P123+P124+P127+P117+P116+P122</f>
        <v>3680232.0929999999</v>
      </c>
      <c r="Q10" s="23">
        <f>Q11+Q114+Q115+Q118+Q119+Q120+Q121+Q123+Q124+Q127+Q117+Q116+Q122</f>
        <v>1106650</v>
      </c>
      <c r="R10" s="23">
        <f t="shared" ref="R10:Z10" si="1">R11+R114+R115+R118+R119+R120+R121+R123+R124+R127+R117+R116+R122</f>
        <v>31307</v>
      </c>
      <c r="S10" s="23">
        <f>S11+S114+S115+S118+S119+S120+S121+S123+S124+S127+S117+S116+S122</f>
        <v>150000</v>
      </c>
      <c r="T10" s="23">
        <f t="shared" si="1"/>
        <v>0</v>
      </c>
      <c r="U10" s="23">
        <f t="shared" si="1"/>
        <v>997261</v>
      </c>
      <c r="V10" s="23">
        <f t="shared" si="1"/>
        <v>55631</v>
      </c>
      <c r="W10" s="23">
        <f t="shared" si="1"/>
        <v>32394</v>
      </c>
      <c r="X10" s="23">
        <f t="shared" si="1"/>
        <v>23615</v>
      </c>
      <c r="Y10" s="23">
        <f>Y11+Y114+Y115+Y118+Y119+Y120+Y121+Y123+Y124+Y127+Y117+Y116+Y122</f>
        <v>88389</v>
      </c>
      <c r="Z10" s="23">
        <f t="shared" si="1"/>
        <v>396140.49299999996</v>
      </c>
      <c r="AA10" s="23">
        <f>AA11+AA114+AA115+AA118+AA119+AA120+AA121+AA123+AA124+AA127+AA117+AA116+AA122</f>
        <v>708771.5</v>
      </c>
      <c r="AB10" s="23">
        <f>AB11+AB114+AB115+AB118+AB119+AB120+AB121+AB123+AB124+AB127+AB117+AB116+AB122</f>
        <v>68073.100000000006</v>
      </c>
      <c r="AC10" s="23">
        <f>AC11+AC114+AC115+AC118+AC119+AC120+AC121+AC123+AC124+AC127+AC117+AC116+AC122</f>
        <v>22000</v>
      </c>
      <c r="AD10" s="21">
        <f t="shared" ref="AD10:AL10" si="2">AD11+AD114+AD115+AD118+AD119+AD120+AD121+AD123+AD124+AD127+AD117+AD116+AD122+AD113</f>
        <v>3500</v>
      </c>
      <c r="AE10" s="21">
        <f t="shared" si="2"/>
        <v>2000</v>
      </c>
      <c r="AF10" s="21">
        <f t="shared" si="2"/>
        <v>163959.4</v>
      </c>
      <c r="AG10" s="21">
        <f t="shared" si="2"/>
        <v>0</v>
      </c>
      <c r="AH10" s="21">
        <f t="shared" si="2"/>
        <v>2782607</v>
      </c>
      <c r="AI10" s="21">
        <f t="shared" si="2"/>
        <v>2530494</v>
      </c>
      <c r="AJ10" s="21">
        <f t="shared" si="2"/>
        <v>252113</v>
      </c>
      <c r="AK10" s="21">
        <f t="shared" si="2"/>
        <v>0</v>
      </c>
      <c r="AL10" s="21">
        <f t="shared" si="2"/>
        <v>7078351.9069999997</v>
      </c>
      <c r="AM10" s="21">
        <f>AM11+AM114+AM115+AM118+AM119+AM120+AM121+AM123+AM124+AM127+AM117+AM116+AM125+AM126</f>
        <v>5553.7960000000003</v>
      </c>
      <c r="AN10" s="24">
        <f>AN11+AN114+AN115+AN118+AN119+AN120+AN121+AN123+AN124+AN127+AN117+AN116+AN125+AN126</f>
        <v>186700</v>
      </c>
    </row>
    <row r="11" spans="1:41" s="35" customFormat="1" ht="17.5" x14ac:dyDescent="0.35">
      <c r="A11" s="26" t="s">
        <v>35</v>
      </c>
      <c r="B11" s="27" t="s">
        <v>36</v>
      </c>
      <c r="C11" s="28">
        <f>C12+C44+C59+C63+C80</f>
        <v>3932345.0929999999</v>
      </c>
      <c r="D11" s="29">
        <f t="shared" ref="D11:K11" si="3">D12+D44+D59+D63+D80</f>
        <v>0</v>
      </c>
      <c r="E11" s="29">
        <f t="shared" si="3"/>
        <v>0</v>
      </c>
      <c r="F11" s="29">
        <f t="shared" si="3"/>
        <v>0</v>
      </c>
      <c r="G11" s="30"/>
      <c r="H11" s="29">
        <f t="shared" si="3"/>
        <v>0</v>
      </c>
      <c r="I11" s="30"/>
      <c r="J11" s="29"/>
      <c r="K11" s="29">
        <f t="shared" si="3"/>
        <v>0</v>
      </c>
      <c r="L11" s="29"/>
      <c r="M11" s="29"/>
      <c r="N11" s="29"/>
      <c r="O11" s="29"/>
      <c r="P11" s="31">
        <f>P12+P44+P59+P63+P80</f>
        <v>3680232.0929999999</v>
      </c>
      <c r="Q11" s="31">
        <f t="shared" ref="Q11:AN11" si="4">Q12+Q44+Q59+Q63+Q80</f>
        <v>1106650</v>
      </c>
      <c r="R11" s="32">
        <f t="shared" si="4"/>
        <v>31307</v>
      </c>
      <c r="S11" s="32">
        <f t="shared" si="4"/>
        <v>150000</v>
      </c>
      <c r="T11" s="32">
        <f t="shared" si="4"/>
        <v>0</v>
      </c>
      <c r="U11" s="32">
        <f t="shared" si="4"/>
        <v>997261</v>
      </c>
      <c r="V11" s="32">
        <f t="shared" si="4"/>
        <v>55631</v>
      </c>
      <c r="W11" s="32">
        <f t="shared" si="4"/>
        <v>32394</v>
      </c>
      <c r="X11" s="32">
        <f t="shared" si="4"/>
        <v>23615</v>
      </c>
      <c r="Y11" s="32">
        <f>Y12+Y44+Y59+Y63+Y80</f>
        <v>88389</v>
      </c>
      <c r="Z11" s="32">
        <f t="shared" si="4"/>
        <v>396140.49299999996</v>
      </c>
      <c r="AA11" s="32">
        <f t="shared" si="4"/>
        <v>708771.5</v>
      </c>
      <c r="AB11" s="32">
        <f t="shared" si="4"/>
        <v>68073.100000000006</v>
      </c>
      <c r="AC11" s="33">
        <f t="shared" si="4"/>
        <v>22000</v>
      </c>
      <c r="AD11" s="33">
        <f t="shared" si="4"/>
        <v>0</v>
      </c>
      <c r="AE11" s="33">
        <f t="shared" si="4"/>
        <v>0</v>
      </c>
      <c r="AF11" s="33">
        <f t="shared" si="4"/>
        <v>0</v>
      </c>
      <c r="AG11" s="33">
        <f t="shared" si="4"/>
        <v>0</v>
      </c>
      <c r="AH11" s="33">
        <f t="shared" si="4"/>
        <v>252113</v>
      </c>
      <c r="AI11" s="33">
        <f t="shared" si="4"/>
        <v>0</v>
      </c>
      <c r="AJ11" s="33">
        <f t="shared" si="4"/>
        <v>252113</v>
      </c>
      <c r="AK11" s="33">
        <f t="shared" si="4"/>
        <v>0</v>
      </c>
      <c r="AL11" s="33">
        <f t="shared" si="4"/>
        <v>0</v>
      </c>
      <c r="AM11" s="33">
        <f t="shared" si="4"/>
        <v>0</v>
      </c>
      <c r="AN11" s="34">
        <f t="shared" si="4"/>
        <v>0</v>
      </c>
    </row>
    <row r="12" spans="1:41" s="35" customFormat="1" ht="17.5" x14ac:dyDescent="0.35">
      <c r="A12" s="26" t="s">
        <v>37</v>
      </c>
      <c r="B12" s="27" t="s">
        <v>38</v>
      </c>
      <c r="C12" s="28">
        <f>SUM(C13:C43)</f>
        <v>2982510.3296019998</v>
      </c>
      <c r="D12" s="28">
        <f t="shared" ref="D12:K12" si="5">SUM(D13:D43)</f>
        <v>0</v>
      </c>
      <c r="E12" s="28">
        <f t="shared" si="5"/>
        <v>0</v>
      </c>
      <c r="F12" s="28">
        <f t="shared" si="5"/>
        <v>0</v>
      </c>
      <c r="G12" s="36"/>
      <c r="H12" s="28">
        <f t="shared" si="5"/>
        <v>0</v>
      </c>
      <c r="I12" s="36"/>
      <c r="J12" s="28"/>
      <c r="K12" s="28">
        <f t="shared" si="5"/>
        <v>0</v>
      </c>
      <c r="L12" s="28"/>
      <c r="M12" s="28"/>
      <c r="N12" s="28"/>
      <c r="O12" s="28"/>
      <c r="P12" s="31">
        <f>SUM(P13:P43)</f>
        <v>2857433.3296019998</v>
      </c>
      <c r="Q12" s="31">
        <f>SUM(Q13:Q43)</f>
        <v>1080741.6000000001</v>
      </c>
      <c r="R12" s="32">
        <f t="shared" ref="R12:V12" si="6">SUM(R13:R43)</f>
        <v>29624</v>
      </c>
      <c r="S12" s="32">
        <f t="shared" si="6"/>
        <v>0</v>
      </c>
      <c r="T12" s="32">
        <f t="shared" si="6"/>
        <v>0</v>
      </c>
      <c r="U12" s="32">
        <f>SUM(U13:U43)</f>
        <v>624975.74300000002</v>
      </c>
      <c r="V12" s="32">
        <f t="shared" si="6"/>
        <v>55631</v>
      </c>
      <c r="W12" s="32">
        <f>SUM(W13:W43)</f>
        <v>22029</v>
      </c>
      <c r="X12" s="32">
        <f t="shared" ref="X12:AN12" si="7">SUM(X13:X43)</f>
        <v>23615</v>
      </c>
      <c r="Y12" s="32">
        <f t="shared" si="7"/>
        <v>79089</v>
      </c>
      <c r="Z12" s="32">
        <f t="shared" si="7"/>
        <v>237940</v>
      </c>
      <c r="AA12" s="32">
        <f t="shared" si="7"/>
        <v>635714.98660199996</v>
      </c>
      <c r="AB12" s="32">
        <f>SUM(AB13:AB43)</f>
        <v>68073</v>
      </c>
      <c r="AC12" s="33">
        <f t="shared" si="7"/>
        <v>0</v>
      </c>
      <c r="AD12" s="33">
        <f t="shared" si="7"/>
        <v>0</v>
      </c>
      <c r="AE12" s="33">
        <f t="shared" si="7"/>
        <v>0</v>
      </c>
      <c r="AF12" s="33">
        <f t="shared" si="7"/>
        <v>0</v>
      </c>
      <c r="AG12" s="33">
        <f t="shared" si="7"/>
        <v>0</v>
      </c>
      <c r="AH12" s="33">
        <f t="shared" si="7"/>
        <v>125077</v>
      </c>
      <c r="AI12" s="33">
        <f t="shared" si="7"/>
        <v>0</v>
      </c>
      <c r="AJ12" s="33">
        <f t="shared" si="7"/>
        <v>125077</v>
      </c>
      <c r="AK12" s="33">
        <f t="shared" si="7"/>
        <v>0</v>
      </c>
      <c r="AL12" s="33">
        <f t="shared" si="7"/>
        <v>0</v>
      </c>
      <c r="AM12" s="33">
        <f t="shared" si="7"/>
        <v>0</v>
      </c>
      <c r="AN12" s="34">
        <f t="shared" si="7"/>
        <v>0</v>
      </c>
    </row>
    <row r="13" spans="1:41" s="47" customFormat="1" x14ac:dyDescent="0.35">
      <c r="A13" s="37">
        <v>1</v>
      </c>
      <c r="B13" s="38" t="s">
        <v>39</v>
      </c>
      <c r="C13" s="39">
        <f>D13+P13+AD13+AE13+AH13+AL13+AF13+AG13+AK13+AN13</f>
        <v>345372.32960199995</v>
      </c>
      <c r="D13" s="39">
        <f>SUM(E13:O13)</f>
        <v>0</v>
      </c>
      <c r="E13" s="39"/>
      <c r="F13" s="39"/>
      <c r="G13" s="40"/>
      <c r="H13" s="39"/>
      <c r="I13" s="40"/>
      <c r="J13" s="39"/>
      <c r="K13" s="39"/>
      <c r="L13" s="39"/>
      <c r="M13" s="39"/>
      <c r="N13" s="39"/>
      <c r="O13" s="39"/>
      <c r="P13" s="41">
        <f>SUM(Q13:AC13)</f>
        <v>345372.32960199995</v>
      </c>
      <c r="Q13" s="41">
        <f>+'[1]Phụ lục số 5'!Q13</f>
        <v>1982.6000000000001</v>
      </c>
      <c r="R13" s="42">
        <f>+'[1]Phụ lục số 5'!R13</f>
        <v>0</v>
      </c>
      <c r="S13" s="42">
        <f>+'[1]Phụ lục số 5'!S13</f>
        <v>0</v>
      </c>
      <c r="T13" s="42">
        <f>+'[1]Phụ lục số 5'!T13</f>
        <v>0</v>
      </c>
      <c r="U13" s="42">
        <f>+'[1]Phụ lục số 5'!U13</f>
        <v>14090.743</v>
      </c>
      <c r="V13" s="42">
        <f>+'[1]Phụ lục số 5'!V13</f>
        <v>0</v>
      </c>
      <c r="W13" s="42">
        <f>+'[1]Phụ lục số 5'!W13</f>
        <v>0</v>
      </c>
      <c r="X13" s="42">
        <f>+'[1]Phụ lục số 5'!X13</f>
        <v>0</v>
      </c>
      <c r="Y13" s="42">
        <f>+'[1]Phụ lục số 5'!Y13</f>
        <v>0</v>
      </c>
      <c r="Z13" s="42">
        <f>+'[1]Phụ lục số 5'!Z13</f>
        <v>0</v>
      </c>
      <c r="AA13" s="42">
        <f>+'[1]Phụ lục số 5'!AA13</f>
        <v>329298.98660199996</v>
      </c>
      <c r="AB13" s="42">
        <f>+'[1]Phụ lục số 5'!AB13</f>
        <v>0</v>
      </c>
      <c r="AC13" s="43">
        <f>+'[1]Phụ lục số 5'!AC13</f>
        <v>0</v>
      </c>
      <c r="AD13" s="43">
        <f>+'[1]Phụ lục số 5'!AD13</f>
        <v>0</v>
      </c>
      <c r="AE13" s="43">
        <f>+'[1]Phụ lục số 5'!AE13</f>
        <v>0</v>
      </c>
      <c r="AF13" s="43">
        <f>+'[1]Phụ lục số 5'!AF13</f>
        <v>0</v>
      </c>
      <c r="AG13" s="43">
        <f>+'[1]Phụ lục số 5'!AG13</f>
        <v>0</v>
      </c>
      <c r="AH13" s="44">
        <f>SUM(AI13:AJ13)</f>
        <v>0</v>
      </c>
      <c r="AI13" s="43">
        <f>+'[1]Phụ lục số 5'!AI13</f>
        <v>0</v>
      </c>
      <c r="AJ13" s="43">
        <f>+'[1]Phụ lục số 5'!AJ13</f>
        <v>0</v>
      </c>
      <c r="AK13" s="44"/>
      <c r="AL13" s="45"/>
      <c r="AM13" s="45"/>
      <c r="AN13" s="46"/>
    </row>
    <row r="14" spans="1:41" s="47" customFormat="1" x14ac:dyDescent="0.35">
      <c r="A14" s="37">
        <v>2</v>
      </c>
      <c r="B14" s="38" t="s">
        <v>40</v>
      </c>
      <c r="C14" s="39">
        <f t="shared" ref="C14:C43" si="8">D14+P14+AD14+AE14+AH14+AL14+AF14+AG14+AK14+AN14</f>
        <v>16569</v>
      </c>
      <c r="D14" s="39">
        <f t="shared" ref="D14:D43" si="9">SUM(E14:O14)</f>
        <v>0</v>
      </c>
      <c r="E14" s="39"/>
      <c r="F14" s="39"/>
      <c r="G14" s="40"/>
      <c r="H14" s="39"/>
      <c r="I14" s="40"/>
      <c r="J14" s="39"/>
      <c r="K14" s="39"/>
      <c r="L14" s="39"/>
      <c r="M14" s="39"/>
      <c r="N14" s="39"/>
      <c r="O14" s="39"/>
      <c r="P14" s="41">
        <f t="shared" ref="P14:P42" si="10">SUM(Q14:AC14)</f>
        <v>16569</v>
      </c>
      <c r="Q14" s="41">
        <f>+'[1]Phụ lục số 5'!Q14</f>
        <v>652</v>
      </c>
      <c r="R14" s="42">
        <f>+'[1]Phụ lục số 5'!R14</f>
        <v>0</v>
      </c>
      <c r="S14" s="42">
        <f>+'[1]Phụ lục số 5'!S14</f>
        <v>0</v>
      </c>
      <c r="T14" s="42">
        <f>+'[1]Phụ lục số 5'!T14</f>
        <v>0</v>
      </c>
      <c r="U14" s="42">
        <f>+'[1]Phụ lục số 5'!U14</f>
        <v>0</v>
      </c>
      <c r="V14" s="42">
        <f>+'[1]Phụ lục số 5'!V14</f>
        <v>0</v>
      </c>
      <c r="W14" s="42">
        <f>+'[1]Phụ lục số 5'!W14</f>
        <v>340</v>
      </c>
      <c r="X14" s="42">
        <f>+'[1]Phụ lục số 5'!X14</f>
        <v>0</v>
      </c>
      <c r="Y14" s="42">
        <f>+'[1]Phụ lục số 5'!Y14</f>
        <v>0</v>
      </c>
      <c r="Z14" s="42">
        <f>+'[1]Phụ lục số 5'!Z14</f>
        <v>0</v>
      </c>
      <c r="AA14" s="42">
        <f>+'[1]Phụ lục số 5'!AA14</f>
        <v>15577</v>
      </c>
      <c r="AB14" s="42">
        <f>+'[1]Phụ lục số 5'!AB14</f>
        <v>0</v>
      </c>
      <c r="AC14" s="43">
        <f>+'[1]Phụ lục số 5'!AC14</f>
        <v>0</v>
      </c>
      <c r="AD14" s="43">
        <f>+'[1]Phụ lục số 5'!AD14</f>
        <v>0</v>
      </c>
      <c r="AE14" s="43">
        <f>+'[1]Phụ lục số 5'!AE14</f>
        <v>0</v>
      </c>
      <c r="AF14" s="43">
        <f>+'[1]Phụ lục số 5'!AF14</f>
        <v>0</v>
      </c>
      <c r="AG14" s="43">
        <f>+'[1]Phụ lục số 5'!AG14</f>
        <v>0</v>
      </c>
      <c r="AH14" s="44">
        <f t="shared" ref="AH14:AH43" si="11">SUM(AI14:AJ14)</f>
        <v>0</v>
      </c>
      <c r="AI14" s="43">
        <f>+'[1]Phụ lục số 5'!AI14</f>
        <v>0</v>
      </c>
      <c r="AJ14" s="43">
        <f>+'[1]Phụ lục số 5'!AJ14</f>
        <v>0</v>
      </c>
      <c r="AK14" s="44"/>
      <c r="AL14" s="45"/>
      <c r="AM14" s="45"/>
      <c r="AN14" s="46"/>
    </row>
    <row r="15" spans="1:41" s="47" customFormat="1" x14ac:dyDescent="0.35">
      <c r="A15" s="37">
        <v>3</v>
      </c>
      <c r="B15" s="38" t="s">
        <v>41</v>
      </c>
      <c r="C15" s="39">
        <f t="shared" si="8"/>
        <v>33575</v>
      </c>
      <c r="D15" s="39">
        <f t="shared" si="9"/>
        <v>0</v>
      </c>
      <c r="E15" s="39"/>
      <c r="F15" s="39"/>
      <c r="G15" s="40"/>
      <c r="H15" s="39"/>
      <c r="I15" s="40"/>
      <c r="J15" s="39"/>
      <c r="K15" s="39"/>
      <c r="L15" s="39"/>
      <c r="M15" s="39"/>
      <c r="N15" s="39"/>
      <c r="O15" s="39"/>
      <c r="P15" s="41">
        <f t="shared" si="10"/>
        <v>33575</v>
      </c>
      <c r="Q15" s="41">
        <f>+'[1]Phụ lục số 5'!Q15</f>
        <v>100</v>
      </c>
      <c r="R15" s="42">
        <f>+'[1]Phụ lục số 5'!R15</f>
        <v>0</v>
      </c>
      <c r="S15" s="42">
        <f>+'[1]Phụ lục số 5'!S15</f>
        <v>0</v>
      </c>
      <c r="T15" s="42">
        <f>+'[1]Phụ lục số 5'!T15</f>
        <v>0</v>
      </c>
      <c r="U15" s="42">
        <f>+'[1]Phụ lục số 5'!U15</f>
        <v>0</v>
      </c>
      <c r="V15" s="42">
        <f>+'[1]Phụ lục số 5'!V15</f>
        <v>0</v>
      </c>
      <c r="W15" s="42">
        <f>+'[1]Phụ lục số 5'!W15</f>
        <v>0</v>
      </c>
      <c r="X15" s="42">
        <f>+'[1]Phụ lục số 5'!X15</f>
        <v>0</v>
      </c>
      <c r="Y15" s="42">
        <f>+'[1]Phụ lục số 5'!Y15</f>
        <v>0</v>
      </c>
      <c r="Z15" s="42">
        <f>+'[1]Phụ lục số 5'!Z15</f>
        <v>2755</v>
      </c>
      <c r="AA15" s="42">
        <f>+'[1]Phụ lục số 5'!AA15</f>
        <v>30720</v>
      </c>
      <c r="AB15" s="42">
        <f>+'[1]Phụ lục số 5'!AB15</f>
        <v>0</v>
      </c>
      <c r="AC15" s="43">
        <f>+'[1]Phụ lục số 5'!AC15</f>
        <v>0</v>
      </c>
      <c r="AD15" s="43">
        <f>+'[1]Phụ lục số 5'!AD15</f>
        <v>0</v>
      </c>
      <c r="AE15" s="43">
        <f>+'[1]Phụ lục số 5'!AE15</f>
        <v>0</v>
      </c>
      <c r="AF15" s="43">
        <f>+'[1]Phụ lục số 5'!AF15</f>
        <v>0</v>
      </c>
      <c r="AG15" s="43">
        <f>+'[1]Phụ lục số 5'!AG15</f>
        <v>0</v>
      </c>
      <c r="AH15" s="44">
        <f t="shared" si="11"/>
        <v>0</v>
      </c>
      <c r="AI15" s="43">
        <f>+'[1]Phụ lục số 5'!AI15</f>
        <v>0</v>
      </c>
      <c r="AJ15" s="43">
        <f>+'[1]Phụ lục số 5'!AJ15</f>
        <v>0</v>
      </c>
      <c r="AK15" s="44"/>
      <c r="AL15" s="45"/>
      <c r="AM15" s="45"/>
      <c r="AN15" s="46"/>
    </row>
    <row r="16" spans="1:41" s="47" customFormat="1" x14ac:dyDescent="0.35">
      <c r="A16" s="37">
        <v>4</v>
      </c>
      <c r="B16" s="38" t="s">
        <v>42</v>
      </c>
      <c r="C16" s="39">
        <f t="shared" si="8"/>
        <v>144887</v>
      </c>
      <c r="D16" s="39">
        <f t="shared" si="9"/>
        <v>0</v>
      </c>
      <c r="E16" s="39"/>
      <c r="F16" s="39"/>
      <c r="G16" s="40"/>
      <c r="H16" s="39"/>
      <c r="I16" s="40"/>
      <c r="J16" s="39"/>
      <c r="K16" s="39"/>
      <c r="L16" s="39"/>
      <c r="M16" s="39"/>
      <c r="N16" s="39"/>
      <c r="O16" s="39"/>
      <c r="P16" s="41">
        <f t="shared" si="10"/>
        <v>105662</v>
      </c>
      <c r="Q16" s="41">
        <f>+'[1]Phụ lục số 5'!Q16</f>
        <v>742</v>
      </c>
      <c r="R16" s="42">
        <f>+'[1]Phụ lục số 5'!R16</f>
        <v>3624</v>
      </c>
      <c r="S16" s="42">
        <f>+'[1]Phụ lục số 5'!S16</f>
        <v>0</v>
      </c>
      <c r="T16" s="42">
        <f>+'[1]Phụ lục số 5'!T16</f>
        <v>0</v>
      </c>
      <c r="U16" s="42">
        <f>+'[1]Phụ lục số 5'!U16</f>
        <v>0</v>
      </c>
      <c r="V16" s="42">
        <f>+'[1]Phụ lục số 5'!V16</f>
        <v>0</v>
      </c>
      <c r="W16" s="42">
        <f>+'[1]Phụ lục số 5'!W16</f>
        <v>0</v>
      </c>
      <c r="X16" s="42">
        <f>+'[1]Phụ lục số 5'!X16</f>
        <v>0</v>
      </c>
      <c r="Y16" s="42">
        <f>+'[1]Phụ lục số 5'!Y16</f>
        <v>15509</v>
      </c>
      <c r="Z16" s="42">
        <f>+'[1]Phụ lục số 5'!Z16</f>
        <v>73317</v>
      </c>
      <c r="AA16" s="42">
        <f>+'[1]Phụ lục số 5'!AA16</f>
        <v>12470</v>
      </c>
      <c r="AB16" s="42">
        <f>+'[1]Phụ lục số 5'!AB16</f>
        <v>0</v>
      </c>
      <c r="AC16" s="43">
        <f>+'[1]Phụ lục số 5'!AC16</f>
        <v>0</v>
      </c>
      <c r="AD16" s="43">
        <f>+'[1]Phụ lục số 5'!AD16</f>
        <v>0</v>
      </c>
      <c r="AE16" s="43">
        <f>+'[1]Phụ lục số 5'!AE16</f>
        <v>0</v>
      </c>
      <c r="AF16" s="43">
        <f>+'[1]Phụ lục số 5'!AF16</f>
        <v>0</v>
      </c>
      <c r="AG16" s="43">
        <f>+'[1]Phụ lục số 5'!AG16</f>
        <v>0</v>
      </c>
      <c r="AH16" s="44">
        <f t="shared" si="11"/>
        <v>39225</v>
      </c>
      <c r="AI16" s="43">
        <f>+'[1]Phụ lục số 5'!AI16</f>
        <v>0</v>
      </c>
      <c r="AJ16" s="43">
        <f>+'[1]Phụ lục số 5'!AJ16</f>
        <v>39225</v>
      </c>
      <c r="AK16" s="44"/>
      <c r="AL16" s="45"/>
      <c r="AM16" s="45"/>
      <c r="AN16" s="46"/>
      <c r="AO16" s="48"/>
    </row>
    <row r="17" spans="1:40" s="47" customFormat="1" x14ac:dyDescent="0.35">
      <c r="A17" s="37">
        <v>5</v>
      </c>
      <c r="B17" s="38" t="s">
        <v>43</v>
      </c>
      <c r="C17" s="39">
        <f t="shared" si="8"/>
        <v>16569</v>
      </c>
      <c r="D17" s="39">
        <f t="shared" si="9"/>
        <v>0</v>
      </c>
      <c r="E17" s="39"/>
      <c r="F17" s="39"/>
      <c r="G17" s="40"/>
      <c r="H17" s="39"/>
      <c r="I17" s="40"/>
      <c r="J17" s="39"/>
      <c r="K17" s="39"/>
      <c r="L17" s="39"/>
      <c r="M17" s="39"/>
      <c r="N17" s="39"/>
      <c r="O17" s="39"/>
      <c r="P17" s="41">
        <f>SUM(Q17:AC17)</f>
        <v>15959</v>
      </c>
      <c r="Q17" s="41">
        <f>+'[1]Phụ lục số 5'!Q17</f>
        <v>531</v>
      </c>
      <c r="R17" s="42">
        <f>+'[1]Phụ lục số 5'!R17</f>
        <v>0</v>
      </c>
      <c r="S17" s="42">
        <f>+'[1]Phụ lục số 5'!S17</f>
        <v>0</v>
      </c>
      <c r="T17" s="42">
        <f>+'[1]Phụ lục số 5'!T17</f>
        <v>0</v>
      </c>
      <c r="U17" s="42">
        <f>+'[1]Phụ lục số 5'!U17</f>
        <v>0</v>
      </c>
      <c r="V17" s="42">
        <f>+'[1]Phụ lục số 5'!V17</f>
        <v>0</v>
      </c>
      <c r="W17" s="42">
        <f>+'[1]Phụ lục số 5'!W17</f>
        <v>777</v>
      </c>
      <c r="X17" s="42">
        <f>+'[1]Phụ lục số 5'!X17</f>
        <v>0</v>
      </c>
      <c r="Y17" s="42">
        <f>+'[1]Phụ lục số 5'!Y17</f>
        <v>0</v>
      </c>
      <c r="Z17" s="42">
        <f>+'[1]Phụ lục số 5'!Z17</f>
        <v>4492</v>
      </c>
      <c r="AA17" s="42">
        <f>+'[1]Phụ lục số 5'!AA17</f>
        <v>10159</v>
      </c>
      <c r="AB17" s="42">
        <f>+'[1]Phụ lục số 5'!AB17</f>
        <v>0</v>
      </c>
      <c r="AC17" s="43">
        <f>+'[1]Phụ lục số 5'!AC17</f>
        <v>0</v>
      </c>
      <c r="AD17" s="43">
        <f>+'[1]Phụ lục số 5'!AD17</f>
        <v>0</v>
      </c>
      <c r="AE17" s="43">
        <f>+'[1]Phụ lục số 5'!AE17</f>
        <v>0</v>
      </c>
      <c r="AF17" s="43">
        <f>+'[1]Phụ lục số 5'!AF17</f>
        <v>0</v>
      </c>
      <c r="AG17" s="43">
        <f>+'[1]Phụ lục số 5'!AG17</f>
        <v>0</v>
      </c>
      <c r="AH17" s="44">
        <f t="shared" si="11"/>
        <v>610</v>
      </c>
      <c r="AI17" s="43">
        <f>+'[1]Phụ lục số 5'!AI17</f>
        <v>0</v>
      </c>
      <c r="AJ17" s="43">
        <f>+'[1]Phụ lục số 5'!AJ17</f>
        <v>610</v>
      </c>
      <c r="AK17" s="44"/>
      <c r="AL17" s="45"/>
      <c r="AM17" s="45"/>
      <c r="AN17" s="46"/>
    </row>
    <row r="18" spans="1:40" s="47" customFormat="1" x14ac:dyDescent="0.35">
      <c r="A18" s="37">
        <v>6</v>
      </c>
      <c r="B18" s="38" t="s">
        <v>44</v>
      </c>
      <c r="C18" s="39">
        <f t="shared" si="8"/>
        <v>22686</v>
      </c>
      <c r="D18" s="39">
        <f t="shared" si="9"/>
        <v>0</v>
      </c>
      <c r="E18" s="39"/>
      <c r="F18" s="39"/>
      <c r="G18" s="40"/>
      <c r="H18" s="39"/>
      <c r="I18" s="40"/>
      <c r="J18" s="39"/>
      <c r="K18" s="39"/>
      <c r="L18" s="39"/>
      <c r="M18" s="39"/>
      <c r="N18" s="39"/>
      <c r="O18" s="39"/>
      <c r="P18" s="41">
        <f t="shared" si="10"/>
        <v>22686</v>
      </c>
      <c r="Q18" s="41">
        <f>+'[1]Phụ lục số 5'!Q18</f>
        <v>1902</v>
      </c>
      <c r="R18" s="42">
        <f>+'[1]Phụ lục số 5'!R18</f>
        <v>0</v>
      </c>
      <c r="S18" s="42">
        <f>+'[1]Phụ lục số 5'!S18</f>
        <v>0</v>
      </c>
      <c r="T18" s="42">
        <f>+'[1]Phụ lục số 5'!T18</f>
        <v>0</v>
      </c>
      <c r="U18" s="42">
        <f>+'[1]Phụ lục số 5'!U18</f>
        <v>0</v>
      </c>
      <c r="V18" s="42">
        <f>+'[1]Phụ lục số 5'!V18</f>
        <v>0</v>
      </c>
      <c r="W18" s="42">
        <f>+'[1]Phụ lục số 5'!W18</f>
        <v>0</v>
      </c>
      <c r="X18" s="42">
        <f>+'[1]Phụ lục số 5'!X18</f>
        <v>0</v>
      </c>
      <c r="Y18" s="42">
        <f>+'[1]Phụ lục số 5'!Y18</f>
        <v>0</v>
      </c>
      <c r="Z18" s="42">
        <f>+'[1]Phụ lục số 5'!Z18</f>
        <v>1411</v>
      </c>
      <c r="AA18" s="42">
        <f>+'[1]Phụ lục số 5'!AA18</f>
        <v>19373</v>
      </c>
      <c r="AB18" s="42">
        <f>+'[1]Phụ lục số 5'!AB18</f>
        <v>0</v>
      </c>
      <c r="AC18" s="43">
        <f>+'[1]Phụ lục số 5'!AC18</f>
        <v>0</v>
      </c>
      <c r="AD18" s="43">
        <f>+'[1]Phụ lục số 5'!AD18</f>
        <v>0</v>
      </c>
      <c r="AE18" s="43">
        <f>+'[1]Phụ lục số 5'!AE18</f>
        <v>0</v>
      </c>
      <c r="AF18" s="43">
        <f>+'[1]Phụ lục số 5'!AF18</f>
        <v>0</v>
      </c>
      <c r="AG18" s="43">
        <f>+'[1]Phụ lục số 5'!AG18</f>
        <v>0</v>
      </c>
      <c r="AH18" s="44">
        <f t="shared" si="11"/>
        <v>0</v>
      </c>
      <c r="AI18" s="43">
        <f>+'[1]Phụ lục số 5'!AI18</f>
        <v>0</v>
      </c>
      <c r="AJ18" s="43">
        <f>+'[1]Phụ lục số 5'!AJ18</f>
        <v>0</v>
      </c>
      <c r="AK18" s="44"/>
      <c r="AL18" s="45"/>
      <c r="AM18" s="45"/>
      <c r="AN18" s="46"/>
    </row>
    <row r="19" spans="1:40" s="47" customFormat="1" x14ac:dyDescent="0.35">
      <c r="A19" s="37">
        <v>7</v>
      </c>
      <c r="B19" s="38" t="s">
        <v>45</v>
      </c>
      <c r="C19" s="39">
        <f t="shared" si="8"/>
        <v>56355</v>
      </c>
      <c r="D19" s="39">
        <f t="shared" si="9"/>
        <v>0</v>
      </c>
      <c r="E19" s="39"/>
      <c r="F19" s="39"/>
      <c r="G19" s="40"/>
      <c r="H19" s="39"/>
      <c r="I19" s="40"/>
      <c r="J19" s="39"/>
      <c r="K19" s="39"/>
      <c r="L19" s="39"/>
      <c r="M19" s="39"/>
      <c r="N19" s="39"/>
      <c r="O19" s="39"/>
      <c r="P19" s="41">
        <f t="shared" si="10"/>
        <v>56355</v>
      </c>
      <c r="Q19" s="41">
        <f>+'[1]Phụ lục số 5'!Q19</f>
        <v>4200</v>
      </c>
      <c r="R19" s="42">
        <f>+'[1]Phụ lục số 5'!R19</f>
        <v>0</v>
      </c>
      <c r="S19" s="42">
        <f>+'[1]Phụ lục số 5'!S19</f>
        <v>0</v>
      </c>
      <c r="T19" s="42">
        <f>+'[1]Phụ lục số 5'!T19</f>
        <v>0</v>
      </c>
      <c r="U19" s="42">
        <f>+'[1]Phụ lục số 5'!U19</f>
        <v>0</v>
      </c>
      <c r="V19" s="42">
        <f>+'[1]Phụ lục số 5'!V19</f>
        <v>0</v>
      </c>
      <c r="W19" s="42">
        <f>+'[1]Phụ lục số 5'!W19</f>
        <v>0</v>
      </c>
      <c r="X19" s="42">
        <f>+'[1]Phụ lục số 5'!X19</f>
        <v>0</v>
      </c>
      <c r="Y19" s="42">
        <f>+'[1]Phụ lục số 5'!Y19</f>
        <v>0</v>
      </c>
      <c r="Z19" s="42">
        <f>+'[1]Phụ lục số 5'!Z19</f>
        <v>21375</v>
      </c>
      <c r="AA19" s="42">
        <f>+'[1]Phụ lục số 5'!AA19</f>
        <v>30780</v>
      </c>
      <c r="AB19" s="42">
        <f>+'[1]Phụ lục số 5'!AB19</f>
        <v>0</v>
      </c>
      <c r="AC19" s="43">
        <f>+'[1]Phụ lục số 5'!AC19</f>
        <v>0</v>
      </c>
      <c r="AD19" s="43">
        <f>+'[1]Phụ lục số 5'!AD19</f>
        <v>0</v>
      </c>
      <c r="AE19" s="43">
        <f>+'[1]Phụ lục số 5'!AE19</f>
        <v>0</v>
      </c>
      <c r="AF19" s="43">
        <f>+'[1]Phụ lục số 5'!AF19</f>
        <v>0</v>
      </c>
      <c r="AG19" s="43">
        <f>+'[1]Phụ lục số 5'!AG19</f>
        <v>0</v>
      </c>
      <c r="AH19" s="44">
        <f t="shared" si="11"/>
        <v>0</v>
      </c>
      <c r="AI19" s="43">
        <f>+'[1]Phụ lục số 5'!AI19</f>
        <v>0</v>
      </c>
      <c r="AJ19" s="43">
        <f>+'[1]Phụ lục số 5'!AJ19</f>
        <v>0</v>
      </c>
      <c r="AK19" s="44"/>
      <c r="AL19" s="45"/>
      <c r="AM19" s="45"/>
      <c r="AN19" s="46"/>
    </row>
    <row r="20" spans="1:40" s="47" customFormat="1" x14ac:dyDescent="0.35">
      <c r="A20" s="37">
        <v>8</v>
      </c>
      <c r="B20" s="38" t="s">
        <v>46</v>
      </c>
      <c r="C20" s="39">
        <f t="shared" si="8"/>
        <v>10971</v>
      </c>
      <c r="D20" s="39">
        <f t="shared" si="9"/>
        <v>0</v>
      </c>
      <c r="E20" s="39"/>
      <c r="F20" s="39"/>
      <c r="G20" s="40"/>
      <c r="H20" s="39"/>
      <c r="I20" s="40"/>
      <c r="J20" s="39"/>
      <c r="K20" s="39"/>
      <c r="L20" s="39"/>
      <c r="M20" s="39"/>
      <c r="N20" s="39"/>
      <c r="O20" s="39"/>
      <c r="P20" s="41">
        <f t="shared" si="10"/>
        <v>10971</v>
      </c>
      <c r="Q20" s="41">
        <f>+'[1]Phụ lục số 5'!Q20</f>
        <v>810</v>
      </c>
      <c r="R20" s="42">
        <f>+'[1]Phụ lục số 5'!R20</f>
        <v>0</v>
      </c>
      <c r="S20" s="42">
        <f>+'[1]Phụ lục số 5'!S20</f>
        <v>0</v>
      </c>
      <c r="T20" s="42">
        <f>+'[1]Phụ lục số 5'!T20</f>
        <v>0</v>
      </c>
      <c r="U20" s="42">
        <f>+'[1]Phụ lục số 5'!U20</f>
        <v>0</v>
      </c>
      <c r="V20" s="42">
        <f>+'[1]Phụ lục số 5'!V20</f>
        <v>0</v>
      </c>
      <c r="W20" s="42">
        <f>+'[1]Phụ lục số 5'!W20</f>
        <v>0</v>
      </c>
      <c r="X20" s="42">
        <f>+'[1]Phụ lục số 5'!X20</f>
        <v>0</v>
      </c>
      <c r="Y20" s="42">
        <f>+'[1]Phụ lục số 5'!Y20</f>
        <v>0</v>
      </c>
      <c r="Z20" s="42">
        <f>+'[1]Phụ lục số 5'!Z20</f>
        <v>975</v>
      </c>
      <c r="AA20" s="42">
        <f>+'[1]Phụ lục số 5'!AA20</f>
        <v>9186</v>
      </c>
      <c r="AB20" s="42">
        <f>+'[1]Phụ lục số 5'!AB20</f>
        <v>0</v>
      </c>
      <c r="AC20" s="43">
        <f>+'[1]Phụ lục số 5'!AC20</f>
        <v>0</v>
      </c>
      <c r="AD20" s="43">
        <f>+'[1]Phụ lục số 5'!AD20</f>
        <v>0</v>
      </c>
      <c r="AE20" s="43">
        <f>+'[1]Phụ lục số 5'!AE20</f>
        <v>0</v>
      </c>
      <c r="AF20" s="43">
        <f>+'[1]Phụ lục số 5'!AF20</f>
        <v>0</v>
      </c>
      <c r="AG20" s="43">
        <f>+'[1]Phụ lục số 5'!AG20</f>
        <v>0</v>
      </c>
      <c r="AH20" s="44">
        <f t="shared" si="11"/>
        <v>0</v>
      </c>
      <c r="AI20" s="43">
        <f>+'[1]Phụ lục số 5'!AI20</f>
        <v>0</v>
      </c>
      <c r="AJ20" s="43">
        <f>+'[1]Phụ lục số 5'!AJ20</f>
        <v>0</v>
      </c>
      <c r="AK20" s="44"/>
      <c r="AL20" s="45"/>
      <c r="AM20" s="45"/>
      <c r="AN20" s="46"/>
    </row>
    <row r="21" spans="1:40" s="47" customFormat="1" x14ac:dyDescent="0.35">
      <c r="A21" s="37">
        <v>9</v>
      </c>
      <c r="B21" s="38" t="s">
        <v>47</v>
      </c>
      <c r="C21" s="39">
        <f t="shared" si="8"/>
        <v>19880</v>
      </c>
      <c r="D21" s="39">
        <f t="shared" si="9"/>
        <v>0</v>
      </c>
      <c r="E21" s="39"/>
      <c r="F21" s="39"/>
      <c r="G21" s="40"/>
      <c r="H21" s="39"/>
      <c r="I21" s="40"/>
      <c r="J21" s="39"/>
      <c r="K21" s="39"/>
      <c r="L21" s="39"/>
      <c r="M21" s="39"/>
      <c r="N21" s="39"/>
      <c r="O21" s="39"/>
      <c r="P21" s="41">
        <f t="shared" si="10"/>
        <v>19880</v>
      </c>
      <c r="Q21" s="41">
        <f>+'[1]Phụ lục số 5'!Q21</f>
        <v>1034</v>
      </c>
      <c r="R21" s="42">
        <f>+'[1]Phụ lục số 5'!R21</f>
        <v>0</v>
      </c>
      <c r="S21" s="42">
        <f>+'[1]Phụ lục số 5'!S21</f>
        <v>0</v>
      </c>
      <c r="T21" s="42">
        <f>+'[1]Phụ lục số 5'!T21</f>
        <v>0</v>
      </c>
      <c r="U21" s="42">
        <f>+'[1]Phụ lục số 5'!U21</f>
        <v>0</v>
      </c>
      <c r="V21" s="42">
        <f>+'[1]Phụ lục số 5'!V21</f>
        <v>0</v>
      </c>
      <c r="W21" s="42">
        <f>+'[1]Phụ lục số 5'!W21</f>
        <v>708</v>
      </c>
      <c r="X21" s="42">
        <f>+'[1]Phụ lục số 5'!X21</f>
        <v>0</v>
      </c>
      <c r="Y21" s="42">
        <f>+'[1]Phụ lục số 5'!Y21</f>
        <v>0</v>
      </c>
      <c r="Z21" s="42">
        <f>+'[1]Phụ lục số 5'!Z21</f>
        <v>10157</v>
      </c>
      <c r="AA21" s="42">
        <f>+'[1]Phụ lục số 5'!AA21</f>
        <v>7981</v>
      </c>
      <c r="AB21" s="42">
        <f>+'[1]Phụ lục số 5'!AB21</f>
        <v>0</v>
      </c>
      <c r="AC21" s="43">
        <f>+'[1]Phụ lục số 5'!AC21</f>
        <v>0</v>
      </c>
      <c r="AD21" s="43">
        <f>+'[1]Phụ lục số 5'!AD21</f>
        <v>0</v>
      </c>
      <c r="AE21" s="43">
        <f>+'[1]Phụ lục số 5'!AE21</f>
        <v>0</v>
      </c>
      <c r="AF21" s="43">
        <f>+'[1]Phụ lục số 5'!AF21</f>
        <v>0</v>
      </c>
      <c r="AG21" s="43">
        <f>+'[1]Phụ lục số 5'!AG21</f>
        <v>0</v>
      </c>
      <c r="AH21" s="44">
        <f t="shared" si="11"/>
        <v>0</v>
      </c>
      <c r="AI21" s="43">
        <f>+'[1]Phụ lục số 5'!AI21</f>
        <v>0</v>
      </c>
      <c r="AJ21" s="43">
        <f>+'[1]Phụ lục số 5'!AJ21</f>
        <v>0</v>
      </c>
      <c r="AK21" s="44"/>
      <c r="AL21" s="45"/>
      <c r="AM21" s="45"/>
      <c r="AN21" s="46"/>
    </row>
    <row r="22" spans="1:40" s="47" customFormat="1" x14ac:dyDescent="0.35">
      <c r="A22" s="37">
        <v>10</v>
      </c>
      <c r="B22" s="38" t="s">
        <v>48</v>
      </c>
      <c r="C22" s="39">
        <f t="shared" si="8"/>
        <v>637637</v>
      </c>
      <c r="D22" s="39">
        <f t="shared" si="9"/>
        <v>0</v>
      </c>
      <c r="E22" s="39"/>
      <c r="F22" s="39"/>
      <c r="G22" s="40"/>
      <c r="H22" s="39"/>
      <c r="I22" s="40"/>
      <c r="J22" s="39"/>
      <c r="K22" s="39"/>
      <c r="L22" s="39"/>
      <c r="M22" s="39"/>
      <c r="N22" s="39"/>
      <c r="O22" s="39"/>
      <c r="P22" s="41">
        <f t="shared" si="10"/>
        <v>637637</v>
      </c>
      <c r="Q22" s="41">
        <f>+'[1]Phụ lục số 5'!Q22</f>
        <v>7189</v>
      </c>
      <c r="R22" s="42">
        <f>+'[1]Phụ lục số 5'!R22</f>
        <v>0</v>
      </c>
      <c r="S22" s="42">
        <f>+'[1]Phụ lục số 5'!S22</f>
        <v>0</v>
      </c>
      <c r="T22" s="42">
        <f>+'[1]Phụ lục số 5'!T22</f>
        <v>0</v>
      </c>
      <c r="U22" s="42">
        <f>+'[1]Phụ lục số 5'!U22</f>
        <v>610885</v>
      </c>
      <c r="V22" s="42">
        <f>+'[1]Phụ lục số 5'!V22</f>
        <v>0</v>
      </c>
      <c r="W22" s="42">
        <f>+'[1]Phụ lục số 5'!W22</f>
        <v>0</v>
      </c>
      <c r="X22" s="42">
        <f>+'[1]Phụ lục số 5'!X22</f>
        <v>0</v>
      </c>
      <c r="Y22" s="42">
        <f>+'[1]Phụ lục số 5'!Y22</f>
        <v>4684</v>
      </c>
      <c r="Z22" s="42">
        <f>+'[1]Phụ lục số 5'!Z22</f>
        <v>0</v>
      </c>
      <c r="AA22" s="42">
        <f>+'[1]Phụ lục số 5'!AA22</f>
        <v>14879</v>
      </c>
      <c r="AB22" s="42">
        <f>+'[1]Phụ lục số 5'!AB22</f>
        <v>0</v>
      </c>
      <c r="AC22" s="43">
        <f>+'[1]Phụ lục số 5'!AC22</f>
        <v>0</v>
      </c>
      <c r="AD22" s="43">
        <f>+'[1]Phụ lục số 5'!AD22</f>
        <v>0</v>
      </c>
      <c r="AE22" s="43">
        <f>+'[1]Phụ lục số 5'!AE22</f>
        <v>0</v>
      </c>
      <c r="AF22" s="43">
        <f>+'[1]Phụ lục số 5'!AF22</f>
        <v>0</v>
      </c>
      <c r="AG22" s="43">
        <f>+'[1]Phụ lục số 5'!AG22</f>
        <v>0</v>
      </c>
      <c r="AH22" s="44">
        <f t="shared" si="11"/>
        <v>0</v>
      </c>
      <c r="AI22" s="43">
        <f>+'[1]Phụ lục số 5'!AI22</f>
        <v>0</v>
      </c>
      <c r="AJ22" s="43">
        <f>+'[1]Phụ lục số 5'!AJ22</f>
        <v>0</v>
      </c>
      <c r="AK22" s="44"/>
      <c r="AL22" s="45"/>
      <c r="AM22" s="45"/>
      <c r="AN22" s="46"/>
    </row>
    <row r="23" spans="1:40" s="47" customFormat="1" x14ac:dyDescent="0.35">
      <c r="A23" s="37">
        <v>11</v>
      </c>
      <c r="B23" s="38" t="s">
        <v>49</v>
      </c>
      <c r="C23" s="39">
        <f t="shared" si="8"/>
        <v>22627</v>
      </c>
      <c r="D23" s="39">
        <f t="shared" si="9"/>
        <v>0</v>
      </c>
      <c r="E23" s="39"/>
      <c r="F23" s="39"/>
      <c r="G23" s="40"/>
      <c r="H23" s="39"/>
      <c r="I23" s="40"/>
      <c r="J23" s="39"/>
      <c r="K23" s="39"/>
      <c r="L23" s="39"/>
      <c r="M23" s="39"/>
      <c r="N23" s="39"/>
      <c r="O23" s="39"/>
      <c r="P23" s="41">
        <f t="shared" si="10"/>
        <v>22177</v>
      </c>
      <c r="Q23" s="41">
        <f>+'[1]Phụ lục số 5'!Q23</f>
        <v>364</v>
      </c>
      <c r="R23" s="42">
        <f>+'[1]Phụ lục số 5'!R23</f>
        <v>0</v>
      </c>
      <c r="S23" s="42">
        <f>+'[1]Phụ lục số 5'!S23</f>
        <v>0</v>
      </c>
      <c r="T23" s="42">
        <f>+'[1]Phụ lục số 5'!T23</f>
        <v>0</v>
      </c>
      <c r="U23" s="42">
        <f>+'[1]Phụ lục số 5'!U23</f>
        <v>0</v>
      </c>
      <c r="V23" s="42">
        <f>+'[1]Phụ lục số 5'!V23</f>
        <v>0</v>
      </c>
      <c r="W23" s="42">
        <f>+'[1]Phụ lục số 5'!W23</f>
        <v>0</v>
      </c>
      <c r="X23" s="42">
        <f>+'[1]Phụ lục số 5'!X23</f>
        <v>0</v>
      </c>
      <c r="Y23" s="42">
        <f>+'[1]Phụ lục số 5'!Y23</f>
        <v>30</v>
      </c>
      <c r="Z23" s="42">
        <f>+'[1]Phụ lục số 5'!Z23</f>
        <v>9420</v>
      </c>
      <c r="AA23" s="42">
        <f>+'[1]Phụ lục số 5'!AA23</f>
        <v>12363</v>
      </c>
      <c r="AB23" s="42">
        <f>+'[1]Phụ lục số 5'!AB23</f>
        <v>0</v>
      </c>
      <c r="AC23" s="43">
        <f>+'[1]Phụ lục số 5'!AC23</f>
        <v>0</v>
      </c>
      <c r="AD23" s="43">
        <f>+'[1]Phụ lục số 5'!AD23</f>
        <v>0</v>
      </c>
      <c r="AE23" s="43">
        <f>+'[1]Phụ lục số 5'!AE23</f>
        <v>0</v>
      </c>
      <c r="AF23" s="43">
        <f>+'[1]Phụ lục số 5'!AF23</f>
        <v>0</v>
      </c>
      <c r="AG23" s="43">
        <f>+'[1]Phụ lục số 5'!AG23</f>
        <v>0</v>
      </c>
      <c r="AH23" s="44">
        <f t="shared" si="11"/>
        <v>450</v>
      </c>
      <c r="AI23" s="43">
        <f>+'[1]Phụ lục số 5'!AI23</f>
        <v>0</v>
      </c>
      <c r="AJ23" s="43">
        <f>+'[1]Phụ lục số 5'!AJ23</f>
        <v>450</v>
      </c>
      <c r="AK23" s="44"/>
      <c r="AL23" s="45"/>
      <c r="AM23" s="45"/>
      <c r="AN23" s="46"/>
    </row>
    <row r="24" spans="1:40" s="47" customFormat="1" x14ac:dyDescent="0.35">
      <c r="A24" s="37">
        <v>12</v>
      </c>
      <c r="B24" s="38" t="s">
        <v>50</v>
      </c>
      <c r="C24" s="39">
        <f t="shared" si="8"/>
        <v>18435</v>
      </c>
      <c r="D24" s="39">
        <f t="shared" si="9"/>
        <v>0</v>
      </c>
      <c r="E24" s="39"/>
      <c r="F24" s="39"/>
      <c r="G24" s="40"/>
      <c r="H24" s="39"/>
      <c r="I24" s="40"/>
      <c r="J24" s="39"/>
      <c r="K24" s="39"/>
      <c r="L24" s="39"/>
      <c r="M24" s="39"/>
      <c r="N24" s="39"/>
      <c r="O24" s="39"/>
      <c r="P24" s="41">
        <f t="shared" si="10"/>
        <v>18435</v>
      </c>
      <c r="Q24" s="41">
        <f>+'[1]Phụ lục số 5'!Q24</f>
        <v>2051</v>
      </c>
      <c r="R24" s="42">
        <f>+'[1]Phụ lục số 5'!R24</f>
        <v>0</v>
      </c>
      <c r="S24" s="42">
        <f>+'[1]Phụ lục số 5'!S24</f>
        <v>0</v>
      </c>
      <c r="T24" s="42">
        <f>+'[1]Phụ lục số 5'!T24</f>
        <v>0</v>
      </c>
      <c r="U24" s="42">
        <f>+'[1]Phụ lục số 5'!U24</f>
        <v>0</v>
      </c>
      <c r="V24" s="42">
        <f>+'[1]Phụ lục số 5'!V24</f>
        <v>0</v>
      </c>
      <c r="W24" s="42">
        <f>+'[1]Phụ lục số 5'!W24</f>
        <v>0</v>
      </c>
      <c r="X24" s="42">
        <f>+'[1]Phụ lục số 5'!X24</f>
        <v>0</v>
      </c>
      <c r="Y24" s="42">
        <f>+'[1]Phụ lục số 5'!Y24</f>
        <v>0</v>
      </c>
      <c r="Z24" s="42">
        <f>+'[1]Phụ lục số 5'!Z24</f>
        <v>2343</v>
      </c>
      <c r="AA24" s="42">
        <f>+'[1]Phụ lục số 5'!AA24</f>
        <v>14041</v>
      </c>
      <c r="AB24" s="42">
        <f>+'[1]Phụ lục số 5'!AB24</f>
        <v>0</v>
      </c>
      <c r="AC24" s="43">
        <f>+'[1]Phụ lục số 5'!AC24</f>
        <v>0</v>
      </c>
      <c r="AD24" s="43">
        <f>+'[1]Phụ lục số 5'!AD24</f>
        <v>0</v>
      </c>
      <c r="AE24" s="43">
        <f>+'[1]Phụ lục số 5'!AE24</f>
        <v>0</v>
      </c>
      <c r="AF24" s="43">
        <f>+'[1]Phụ lục số 5'!AF24</f>
        <v>0</v>
      </c>
      <c r="AG24" s="43">
        <f>+'[1]Phụ lục số 5'!AG24</f>
        <v>0</v>
      </c>
      <c r="AH24" s="44">
        <f t="shared" si="11"/>
        <v>0</v>
      </c>
      <c r="AI24" s="43">
        <f>+'[1]Phụ lục số 5'!AI24</f>
        <v>0</v>
      </c>
      <c r="AJ24" s="43">
        <f>+'[1]Phụ lục số 5'!AJ24</f>
        <v>0</v>
      </c>
      <c r="AK24" s="44"/>
      <c r="AL24" s="45"/>
      <c r="AM24" s="45"/>
      <c r="AN24" s="46"/>
    </row>
    <row r="25" spans="1:40" s="47" customFormat="1" x14ac:dyDescent="0.35">
      <c r="A25" s="37">
        <v>13</v>
      </c>
      <c r="B25" s="38" t="s">
        <v>51</v>
      </c>
      <c r="C25" s="39">
        <f t="shared" si="8"/>
        <v>37082</v>
      </c>
      <c r="D25" s="39">
        <f t="shared" si="9"/>
        <v>0</v>
      </c>
      <c r="E25" s="39"/>
      <c r="F25" s="39"/>
      <c r="G25" s="40"/>
      <c r="H25" s="39"/>
      <c r="I25" s="40"/>
      <c r="J25" s="39"/>
      <c r="K25" s="39"/>
      <c r="L25" s="39"/>
      <c r="M25" s="39"/>
      <c r="N25" s="39"/>
      <c r="O25" s="39"/>
      <c r="P25" s="41">
        <f t="shared" si="10"/>
        <v>36582</v>
      </c>
      <c r="Q25" s="41">
        <f>+'[1]Phụ lục số 5'!Q25</f>
        <v>111</v>
      </c>
      <c r="R25" s="42">
        <f>+'[1]Phụ lục số 5'!R25</f>
        <v>26000</v>
      </c>
      <c r="S25" s="42">
        <f>+'[1]Phụ lục số 5'!S25</f>
        <v>0</v>
      </c>
      <c r="T25" s="42">
        <f>+'[1]Phụ lục số 5'!T25</f>
        <v>0</v>
      </c>
      <c r="U25" s="42">
        <f>+'[1]Phụ lục số 5'!U25</f>
        <v>0</v>
      </c>
      <c r="V25" s="42">
        <f>+'[1]Phụ lục số 5'!V25</f>
        <v>0</v>
      </c>
      <c r="W25" s="42">
        <f>+'[1]Phụ lục số 5'!W25</f>
        <v>0</v>
      </c>
      <c r="X25" s="42">
        <f>+'[1]Phụ lục số 5'!X25</f>
        <v>0</v>
      </c>
      <c r="Y25" s="42">
        <f>+'[1]Phụ lục số 5'!Y25</f>
        <v>0</v>
      </c>
      <c r="Z25" s="42">
        <f>+'[1]Phụ lục số 5'!Z25</f>
        <v>0</v>
      </c>
      <c r="AA25" s="42">
        <f>+'[1]Phụ lục số 5'!AA25</f>
        <v>10471</v>
      </c>
      <c r="AB25" s="42">
        <f>+'[1]Phụ lục số 5'!AB25</f>
        <v>0</v>
      </c>
      <c r="AC25" s="43">
        <f>+'[1]Phụ lục số 5'!AC25</f>
        <v>0</v>
      </c>
      <c r="AD25" s="43">
        <f>+'[1]Phụ lục số 5'!AD25</f>
        <v>0</v>
      </c>
      <c r="AE25" s="43">
        <f>+'[1]Phụ lục số 5'!AE25</f>
        <v>0</v>
      </c>
      <c r="AF25" s="43">
        <f>+'[1]Phụ lục số 5'!AF25</f>
        <v>0</v>
      </c>
      <c r="AG25" s="43">
        <f>+'[1]Phụ lục số 5'!AG25</f>
        <v>0</v>
      </c>
      <c r="AH25" s="44">
        <f t="shared" si="11"/>
        <v>500</v>
      </c>
      <c r="AI25" s="43">
        <f>+'[1]Phụ lục số 5'!AI25</f>
        <v>0</v>
      </c>
      <c r="AJ25" s="43">
        <f>+'[1]Phụ lục số 5'!AJ25</f>
        <v>500</v>
      </c>
      <c r="AK25" s="44"/>
      <c r="AL25" s="45"/>
      <c r="AM25" s="45"/>
      <c r="AN25" s="46"/>
    </row>
    <row r="26" spans="1:40" s="47" customFormat="1" x14ac:dyDescent="0.35">
      <c r="A26" s="37">
        <v>14</v>
      </c>
      <c r="B26" s="38" t="s">
        <v>52</v>
      </c>
      <c r="C26" s="39">
        <f t="shared" si="8"/>
        <v>834331</v>
      </c>
      <c r="D26" s="39">
        <f t="shared" si="9"/>
        <v>0</v>
      </c>
      <c r="E26" s="39"/>
      <c r="F26" s="39"/>
      <c r="G26" s="40"/>
      <c r="H26" s="39"/>
      <c r="I26" s="40"/>
      <c r="J26" s="39"/>
      <c r="K26" s="39"/>
      <c r="L26" s="39"/>
      <c r="M26" s="39"/>
      <c r="N26" s="39"/>
      <c r="O26" s="39"/>
      <c r="P26" s="41">
        <f t="shared" si="10"/>
        <v>834331</v>
      </c>
      <c r="Q26" s="49">
        <f>+'[1]Phụ lục số 5'!Q26</f>
        <v>814803</v>
      </c>
      <c r="R26" s="42">
        <f>+'[1]Phụ lục số 5'!R26</f>
        <v>0</v>
      </c>
      <c r="S26" s="42">
        <f>+'[1]Phụ lục số 5'!S26</f>
        <v>0</v>
      </c>
      <c r="T26" s="42">
        <f>+'[1]Phụ lục số 5'!T26</f>
        <v>0</v>
      </c>
      <c r="U26" s="42">
        <f>+'[1]Phụ lục số 5'!U26</f>
        <v>0</v>
      </c>
      <c r="V26" s="42">
        <f>+'[1]Phụ lục số 5'!V26</f>
        <v>0</v>
      </c>
      <c r="W26" s="42">
        <f>+'[1]Phụ lục số 5'!W26</f>
        <v>520</v>
      </c>
      <c r="X26" s="42">
        <f>+'[1]Phụ lục số 5'!X26</f>
        <v>3500</v>
      </c>
      <c r="Y26" s="42">
        <f>+'[1]Phụ lục số 5'!Y26</f>
        <v>130</v>
      </c>
      <c r="Z26" s="42">
        <f>+'[1]Phụ lục số 5'!Z26</f>
        <v>0</v>
      </c>
      <c r="AA26" s="42">
        <f>+'[1]Phụ lục số 5'!AA26</f>
        <v>15378</v>
      </c>
      <c r="AB26" s="42">
        <f>+'[1]Phụ lục số 5'!AB26</f>
        <v>0</v>
      </c>
      <c r="AC26" s="43">
        <f>+'[1]Phụ lục số 5'!AC26</f>
        <v>0</v>
      </c>
      <c r="AD26" s="43">
        <f>+'[1]Phụ lục số 5'!AD26</f>
        <v>0</v>
      </c>
      <c r="AE26" s="43">
        <f>+'[1]Phụ lục số 5'!AE26</f>
        <v>0</v>
      </c>
      <c r="AF26" s="43">
        <f>+'[1]Phụ lục số 5'!AF26</f>
        <v>0</v>
      </c>
      <c r="AG26" s="43">
        <f>+'[1]Phụ lục số 5'!AG26</f>
        <v>0</v>
      </c>
      <c r="AH26" s="44">
        <f t="shared" si="11"/>
        <v>0</v>
      </c>
      <c r="AI26" s="43">
        <f>+'[1]Phụ lục số 5'!AI26</f>
        <v>0</v>
      </c>
      <c r="AJ26" s="43">
        <f>+'[1]Phụ lục số 5'!AJ26</f>
        <v>0</v>
      </c>
      <c r="AK26" s="44"/>
      <c r="AL26" s="45"/>
      <c r="AM26" s="45"/>
      <c r="AN26" s="46"/>
    </row>
    <row r="27" spans="1:40" s="47" customFormat="1" x14ac:dyDescent="0.35">
      <c r="A27" s="37">
        <v>15</v>
      </c>
      <c r="B27" s="38" t="s">
        <v>53</v>
      </c>
      <c r="C27" s="39">
        <f t="shared" si="8"/>
        <v>50582</v>
      </c>
      <c r="D27" s="39">
        <f t="shared" si="9"/>
        <v>0</v>
      </c>
      <c r="E27" s="39"/>
      <c r="F27" s="39"/>
      <c r="G27" s="40"/>
      <c r="H27" s="39"/>
      <c r="I27" s="40"/>
      <c r="J27" s="39"/>
      <c r="K27" s="39"/>
      <c r="L27" s="39"/>
      <c r="M27" s="39"/>
      <c r="N27" s="39"/>
      <c r="O27" s="39"/>
      <c r="P27" s="50">
        <f t="shared" si="10"/>
        <v>50582</v>
      </c>
      <c r="Q27" s="50">
        <f>+'[1]Phụ lục số 5'!Q27</f>
        <v>109</v>
      </c>
      <c r="R27" s="43">
        <f>+'[1]Phụ lục số 5'!R27</f>
        <v>0</v>
      </c>
      <c r="S27" s="43">
        <f>+'[1]Phụ lục số 5'!S27</f>
        <v>0</v>
      </c>
      <c r="T27" s="43">
        <f>+'[1]Phụ lục số 5'!T27</f>
        <v>0</v>
      </c>
      <c r="U27" s="43">
        <f>+'[1]Phụ lục số 5'!U27</f>
        <v>0</v>
      </c>
      <c r="V27" s="43">
        <f>+'[1]Phụ lục số 5'!V27</f>
        <v>0</v>
      </c>
      <c r="W27" s="43">
        <f>+'[1]Phụ lục số 5'!W27</f>
        <v>0</v>
      </c>
      <c r="X27" s="43">
        <f>+'[1]Phụ lục số 5'!X27</f>
        <v>0</v>
      </c>
      <c r="Y27" s="43">
        <f>+'[1]Phụ lục số 5'!Y27</f>
        <v>30000</v>
      </c>
      <c r="Z27" s="43">
        <f>+'[1]Phụ lục số 5'!Z27</f>
        <v>4000</v>
      </c>
      <c r="AA27" s="43">
        <f>+'[1]Phụ lục số 5'!AA27</f>
        <v>16473</v>
      </c>
      <c r="AB27" s="43">
        <f>+'[1]Phụ lục số 5'!AB27</f>
        <v>0</v>
      </c>
      <c r="AC27" s="43">
        <f>+'[1]Phụ lục số 5'!AC27</f>
        <v>0</v>
      </c>
      <c r="AD27" s="43">
        <f>+'[1]Phụ lục số 5'!AD27</f>
        <v>0</v>
      </c>
      <c r="AE27" s="43">
        <f>+'[1]Phụ lục số 5'!AE27</f>
        <v>0</v>
      </c>
      <c r="AF27" s="43">
        <f>+'[1]Phụ lục số 5'!AF27</f>
        <v>0</v>
      </c>
      <c r="AG27" s="43">
        <f>+'[1]Phụ lục số 5'!AG27</f>
        <v>0</v>
      </c>
      <c r="AH27" s="44">
        <f t="shared" si="11"/>
        <v>0</v>
      </c>
      <c r="AI27" s="43">
        <f>+'[1]Phụ lục số 5'!AI27</f>
        <v>0</v>
      </c>
      <c r="AJ27" s="43">
        <f>+'[1]Phụ lục số 5'!AJ27</f>
        <v>0</v>
      </c>
      <c r="AK27" s="44"/>
      <c r="AL27" s="45"/>
      <c r="AM27" s="45"/>
      <c r="AN27" s="46"/>
    </row>
    <row r="28" spans="1:40" s="47" customFormat="1" x14ac:dyDescent="0.35">
      <c r="A28" s="37">
        <v>16</v>
      </c>
      <c r="B28" s="38" t="s">
        <v>54</v>
      </c>
      <c r="C28" s="39">
        <f t="shared" si="8"/>
        <v>159789</v>
      </c>
      <c r="D28" s="39">
        <f t="shared" si="9"/>
        <v>0</v>
      </c>
      <c r="E28" s="39"/>
      <c r="F28" s="39"/>
      <c r="G28" s="40"/>
      <c r="H28" s="39"/>
      <c r="I28" s="40"/>
      <c r="J28" s="39"/>
      <c r="K28" s="39"/>
      <c r="L28" s="39"/>
      <c r="M28" s="39"/>
      <c r="N28" s="39"/>
      <c r="O28" s="39"/>
      <c r="P28" s="50">
        <f t="shared" si="10"/>
        <v>159789</v>
      </c>
      <c r="Q28" s="50">
        <f>+'[1]Phụ lục số 5'!Q28</f>
        <v>72605</v>
      </c>
      <c r="R28" s="43">
        <f>+'[1]Phụ lục số 5'!R28</f>
        <v>0</v>
      </c>
      <c r="S28" s="43">
        <f>+'[1]Phụ lục số 5'!S28</f>
        <v>0</v>
      </c>
      <c r="T28" s="43">
        <f>+'[1]Phụ lục số 5'!T28</f>
        <v>0</v>
      </c>
      <c r="U28" s="43">
        <f>+'[1]Phụ lục số 5'!U28</f>
        <v>0</v>
      </c>
      <c r="V28" s="43">
        <f>+'[1]Phụ lục số 5'!V28</f>
        <v>54131</v>
      </c>
      <c r="W28" s="43">
        <f>+'[1]Phụ lục số 5'!W28</f>
        <v>0</v>
      </c>
      <c r="X28" s="43">
        <f>+'[1]Phụ lục số 5'!X28</f>
        <v>20115</v>
      </c>
      <c r="Y28" s="43">
        <f>+'[1]Phụ lục số 5'!Y28</f>
        <v>0</v>
      </c>
      <c r="Z28" s="43">
        <f>+'[1]Phụ lục số 5'!Z28</f>
        <v>545</v>
      </c>
      <c r="AA28" s="43">
        <f>+'[1]Phụ lục số 5'!AA28</f>
        <v>12393</v>
      </c>
      <c r="AB28" s="43">
        <f>+'[1]Phụ lục số 5'!AB28</f>
        <v>0</v>
      </c>
      <c r="AC28" s="43">
        <f>+'[1]Phụ lục số 5'!AC28</f>
        <v>0</v>
      </c>
      <c r="AD28" s="43">
        <f>+'[1]Phụ lục số 5'!AD28</f>
        <v>0</v>
      </c>
      <c r="AE28" s="43">
        <f>+'[1]Phụ lục số 5'!AE28</f>
        <v>0</v>
      </c>
      <c r="AF28" s="43">
        <f>+'[1]Phụ lục số 5'!AF28</f>
        <v>0</v>
      </c>
      <c r="AG28" s="43">
        <f>+'[1]Phụ lục số 5'!AG28</f>
        <v>0</v>
      </c>
      <c r="AH28" s="44">
        <f t="shared" si="11"/>
        <v>0</v>
      </c>
      <c r="AI28" s="43">
        <f>+'[1]Phụ lục số 5'!AI28</f>
        <v>0</v>
      </c>
      <c r="AJ28" s="43">
        <f>+'[1]Phụ lục số 5'!AJ28</f>
        <v>0</v>
      </c>
      <c r="AK28" s="44"/>
      <c r="AL28" s="45"/>
      <c r="AM28" s="45"/>
      <c r="AN28" s="46"/>
    </row>
    <row r="29" spans="1:40" s="47" customFormat="1" x14ac:dyDescent="0.35">
      <c r="A29" s="37">
        <v>17</v>
      </c>
      <c r="B29" s="38" t="s">
        <v>55</v>
      </c>
      <c r="C29" s="39">
        <f t="shared" si="8"/>
        <v>58811</v>
      </c>
      <c r="D29" s="39">
        <f t="shared" si="9"/>
        <v>0</v>
      </c>
      <c r="E29" s="39"/>
      <c r="F29" s="39"/>
      <c r="G29" s="40"/>
      <c r="H29" s="39"/>
      <c r="I29" s="40"/>
      <c r="J29" s="39"/>
      <c r="K29" s="39"/>
      <c r="L29" s="39"/>
      <c r="M29" s="39"/>
      <c r="N29" s="39"/>
      <c r="O29" s="39"/>
      <c r="P29" s="50">
        <f t="shared" si="10"/>
        <v>58311</v>
      </c>
      <c r="Q29" s="50">
        <f>+'[1]Phụ lục số 5'!Q29</f>
        <v>645</v>
      </c>
      <c r="R29" s="43">
        <f>+'[1]Phụ lục số 5'!R29</f>
        <v>0</v>
      </c>
      <c r="S29" s="43">
        <f>+'[1]Phụ lục số 5'!S29</f>
        <v>0</v>
      </c>
      <c r="T29" s="43">
        <f>+'[1]Phụ lục số 5'!T29</f>
        <v>0</v>
      </c>
      <c r="U29" s="43">
        <f>+'[1]Phụ lục số 5'!U29</f>
        <v>0</v>
      </c>
      <c r="V29" s="43">
        <f>+'[1]Phụ lục số 5'!V29</f>
        <v>0</v>
      </c>
      <c r="W29" s="43">
        <f>+'[1]Phụ lục số 5'!W29</f>
        <v>19684</v>
      </c>
      <c r="X29" s="43">
        <f>+'[1]Phụ lục số 5'!X29</f>
        <v>0</v>
      </c>
      <c r="Y29" s="43">
        <f>+'[1]Phụ lục số 5'!Y29</f>
        <v>0</v>
      </c>
      <c r="Z29" s="43">
        <f>+'[1]Phụ lục số 5'!Z29</f>
        <v>23012</v>
      </c>
      <c r="AA29" s="43">
        <f>+'[1]Phụ lục số 5'!AA29</f>
        <v>14970</v>
      </c>
      <c r="AB29" s="43">
        <f>+'[1]Phụ lục số 5'!AB29</f>
        <v>0</v>
      </c>
      <c r="AC29" s="43">
        <f>+'[1]Phụ lục số 5'!AC29</f>
        <v>0</v>
      </c>
      <c r="AD29" s="43">
        <f>+'[1]Phụ lục số 5'!AD29</f>
        <v>0</v>
      </c>
      <c r="AE29" s="43">
        <f>+'[1]Phụ lục số 5'!AE29</f>
        <v>0</v>
      </c>
      <c r="AF29" s="43">
        <f>+'[1]Phụ lục số 5'!AF29</f>
        <v>0</v>
      </c>
      <c r="AG29" s="43">
        <f>+'[1]Phụ lục số 5'!AG29</f>
        <v>0</v>
      </c>
      <c r="AH29" s="44">
        <f t="shared" si="11"/>
        <v>500</v>
      </c>
      <c r="AI29" s="43">
        <f>+'[1]Phụ lục số 5'!AI29</f>
        <v>0</v>
      </c>
      <c r="AJ29" s="43">
        <f>+'[1]Phụ lục số 5'!AJ29</f>
        <v>500</v>
      </c>
      <c r="AK29" s="44"/>
      <c r="AL29" s="45"/>
      <c r="AM29" s="45"/>
      <c r="AN29" s="46"/>
    </row>
    <row r="30" spans="1:40" s="47" customFormat="1" x14ac:dyDescent="0.35">
      <c r="A30" s="37">
        <v>18</v>
      </c>
      <c r="B30" s="38" t="s">
        <v>56</v>
      </c>
      <c r="C30" s="39">
        <f t="shared" si="8"/>
        <v>122626</v>
      </c>
      <c r="D30" s="39">
        <f t="shared" si="9"/>
        <v>0</v>
      </c>
      <c r="E30" s="39"/>
      <c r="F30" s="39"/>
      <c r="G30" s="40"/>
      <c r="H30" s="39"/>
      <c r="I30" s="40"/>
      <c r="J30" s="39"/>
      <c r="K30" s="39"/>
      <c r="L30" s="39"/>
      <c r="M30" s="39"/>
      <c r="N30" s="39"/>
      <c r="O30" s="39"/>
      <c r="P30" s="50">
        <f t="shared" si="10"/>
        <v>62222</v>
      </c>
      <c r="Q30" s="50">
        <f>+'[1]Phụ lục số 5'!Q30</f>
        <v>14387</v>
      </c>
      <c r="R30" s="43">
        <f>+'[1]Phụ lục số 5'!R30</f>
        <v>0</v>
      </c>
      <c r="S30" s="43">
        <f>+'[1]Phụ lục số 5'!S30</f>
        <v>0</v>
      </c>
      <c r="T30" s="43">
        <f>+'[1]Phụ lục số 5'!T30</f>
        <v>0</v>
      </c>
      <c r="U30" s="43">
        <f>+'[1]Phụ lục số 5'!U30</f>
        <v>0</v>
      </c>
      <c r="V30" s="43">
        <f>+'[1]Phụ lục số 5'!V30</f>
        <v>0</v>
      </c>
      <c r="W30" s="43">
        <f>+'[1]Phụ lục số 5'!W30</f>
        <v>0</v>
      </c>
      <c r="X30" s="43">
        <f>+'[1]Phụ lục số 5'!X30</f>
        <v>0</v>
      </c>
      <c r="Y30" s="43">
        <f>+'[1]Phụ lục số 5'!Y30</f>
        <v>0</v>
      </c>
      <c r="Z30" s="43">
        <f>+'[1]Phụ lục số 5'!Z30</f>
        <v>27235</v>
      </c>
      <c r="AA30" s="43">
        <f>+'[1]Phụ lục số 5'!AA30</f>
        <v>20600</v>
      </c>
      <c r="AB30" s="43">
        <f>+'[1]Phụ lục số 5'!AB30</f>
        <v>0</v>
      </c>
      <c r="AC30" s="43">
        <f>+'[1]Phụ lục số 5'!AC30</f>
        <v>0</v>
      </c>
      <c r="AD30" s="43">
        <f>+'[1]Phụ lục số 5'!AD30</f>
        <v>0</v>
      </c>
      <c r="AE30" s="43">
        <f>+'[1]Phụ lục số 5'!AE30</f>
        <v>0</v>
      </c>
      <c r="AF30" s="43">
        <f>+'[1]Phụ lục số 5'!AF30</f>
        <v>0</v>
      </c>
      <c r="AG30" s="43">
        <f>+'[1]Phụ lục số 5'!AG30</f>
        <v>0</v>
      </c>
      <c r="AH30" s="44">
        <f t="shared" si="11"/>
        <v>60404</v>
      </c>
      <c r="AI30" s="43">
        <f>+'[1]Phụ lục số 5'!AI30</f>
        <v>0</v>
      </c>
      <c r="AJ30" s="43">
        <f>+'[1]Phụ lục số 5'!AJ30</f>
        <v>60404</v>
      </c>
      <c r="AK30" s="44"/>
      <c r="AL30" s="45"/>
      <c r="AM30" s="45"/>
      <c r="AN30" s="46"/>
    </row>
    <row r="31" spans="1:40" s="47" customFormat="1" x14ac:dyDescent="0.35">
      <c r="A31" s="37">
        <v>19</v>
      </c>
      <c r="B31" s="38" t="s">
        <v>57</v>
      </c>
      <c r="C31" s="39">
        <f t="shared" si="8"/>
        <v>169872</v>
      </c>
      <c r="D31" s="39">
        <f t="shared" si="9"/>
        <v>0</v>
      </c>
      <c r="E31" s="39"/>
      <c r="F31" s="39"/>
      <c r="G31" s="40"/>
      <c r="H31" s="39"/>
      <c r="I31" s="40"/>
      <c r="J31" s="39"/>
      <c r="K31" s="39"/>
      <c r="L31" s="39"/>
      <c r="M31" s="39"/>
      <c r="N31" s="39"/>
      <c r="O31" s="39"/>
      <c r="P31" s="50">
        <f t="shared" si="10"/>
        <v>169872</v>
      </c>
      <c r="Q31" s="50">
        <f>+'[1]Phụ lục số 5'!Q31</f>
        <v>88678</v>
      </c>
      <c r="R31" s="43">
        <f>+'[1]Phụ lục số 5'!R31</f>
        <v>0</v>
      </c>
      <c r="S31" s="43">
        <f>+'[1]Phụ lục số 5'!S31</f>
        <v>0</v>
      </c>
      <c r="T31" s="43">
        <f>+'[1]Phụ lục số 5'!T31</f>
        <v>0</v>
      </c>
      <c r="U31" s="43">
        <f>+'[1]Phụ lục số 5'!U31</f>
        <v>0</v>
      </c>
      <c r="V31" s="43">
        <f>+'[1]Phụ lục số 5'!V31</f>
        <v>0</v>
      </c>
      <c r="W31" s="43">
        <f>+'[1]Phụ lục số 5'!W31</f>
        <v>0</v>
      </c>
      <c r="X31" s="43">
        <f>+'[1]Phụ lục số 5'!X31</f>
        <v>0</v>
      </c>
      <c r="Y31" s="43">
        <f>+'[1]Phụ lục số 5'!Y31</f>
        <v>0</v>
      </c>
      <c r="Z31" s="43">
        <f>+'[1]Phụ lục số 5'!Z31</f>
        <v>0</v>
      </c>
      <c r="AA31" s="43">
        <f>+'[1]Phụ lục số 5'!AA31</f>
        <v>13121</v>
      </c>
      <c r="AB31" s="43">
        <f>+'[1]Phụ lục số 5'!AB31</f>
        <v>68073</v>
      </c>
      <c r="AC31" s="43">
        <f>+'[1]Phụ lục số 5'!AC31</f>
        <v>0</v>
      </c>
      <c r="AD31" s="43">
        <f>+'[1]Phụ lục số 5'!AD31</f>
        <v>0</v>
      </c>
      <c r="AE31" s="43">
        <f>+'[1]Phụ lục số 5'!AE31</f>
        <v>0</v>
      </c>
      <c r="AF31" s="43">
        <f>+'[1]Phụ lục số 5'!AF31</f>
        <v>0</v>
      </c>
      <c r="AG31" s="43">
        <f>+'[1]Phụ lục số 5'!AG31</f>
        <v>0</v>
      </c>
      <c r="AH31" s="44">
        <f t="shared" si="11"/>
        <v>0</v>
      </c>
      <c r="AI31" s="43">
        <f>+'[1]Phụ lục số 5'!AI31</f>
        <v>0</v>
      </c>
      <c r="AJ31" s="43">
        <f>+'[1]Phụ lục số 5'!AJ31</f>
        <v>0</v>
      </c>
      <c r="AK31" s="44"/>
      <c r="AL31" s="45"/>
      <c r="AM31" s="45"/>
      <c r="AN31" s="46">
        <f>+'[1]Phụ lục số 5'!AN31</f>
        <v>0</v>
      </c>
    </row>
    <row r="32" spans="1:40" s="47" customFormat="1" x14ac:dyDescent="0.35">
      <c r="A32" s="37">
        <v>20</v>
      </c>
      <c r="B32" s="38" t="s">
        <v>58</v>
      </c>
      <c r="C32" s="39">
        <f t="shared" si="8"/>
        <v>16270</v>
      </c>
      <c r="D32" s="39">
        <f t="shared" si="9"/>
        <v>0</v>
      </c>
      <c r="E32" s="39"/>
      <c r="F32" s="39"/>
      <c r="G32" s="40"/>
      <c r="H32" s="39"/>
      <c r="I32" s="40"/>
      <c r="J32" s="39"/>
      <c r="K32" s="39"/>
      <c r="L32" s="39"/>
      <c r="M32" s="39"/>
      <c r="N32" s="39"/>
      <c r="O32" s="39"/>
      <c r="P32" s="50">
        <f t="shared" si="10"/>
        <v>16270</v>
      </c>
      <c r="Q32" s="50">
        <f>+'[1]Phụ lục số 5'!Q32</f>
        <v>287</v>
      </c>
      <c r="R32" s="43">
        <f>+'[1]Phụ lục số 5'!R32</f>
        <v>0</v>
      </c>
      <c r="S32" s="43">
        <f>+'[1]Phụ lục số 5'!S32</f>
        <v>0</v>
      </c>
      <c r="T32" s="43">
        <f>+'[1]Phụ lục số 5'!T32</f>
        <v>0</v>
      </c>
      <c r="U32" s="43">
        <f>+'[1]Phụ lục số 5'!U32</f>
        <v>0</v>
      </c>
      <c r="V32" s="43">
        <f>+'[1]Phụ lục số 5'!V32</f>
        <v>0</v>
      </c>
      <c r="W32" s="43">
        <f>+'[1]Phụ lục số 5'!W32</f>
        <v>0</v>
      </c>
      <c r="X32" s="43">
        <f>+'[1]Phụ lục số 5'!X32</f>
        <v>0</v>
      </c>
      <c r="Y32" s="43">
        <f>+'[1]Phụ lục số 5'!Y32</f>
        <v>0</v>
      </c>
      <c r="Z32" s="43">
        <f>+'[1]Phụ lục số 5'!Z32</f>
        <v>0</v>
      </c>
      <c r="AA32" s="43">
        <f>+'[1]Phụ lục số 5'!AA32</f>
        <v>15983</v>
      </c>
      <c r="AB32" s="43">
        <f>+'[1]Phụ lục số 5'!AB32</f>
        <v>0</v>
      </c>
      <c r="AC32" s="43">
        <f>+'[1]Phụ lục số 5'!AC32</f>
        <v>0</v>
      </c>
      <c r="AD32" s="43">
        <f>+'[1]Phụ lục số 5'!AD32</f>
        <v>0</v>
      </c>
      <c r="AE32" s="43">
        <f>+'[1]Phụ lục số 5'!AE32</f>
        <v>0</v>
      </c>
      <c r="AF32" s="43">
        <f>+'[1]Phụ lục số 5'!AF32</f>
        <v>0</v>
      </c>
      <c r="AG32" s="43">
        <f>+'[1]Phụ lục số 5'!AG32</f>
        <v>0</v>
      </c>
      <c r="AH32" s="44">
        <f t="shared" si="11"/>
        <v>0</v>
      </c>
      <c r="AI32" s="43">
        <f>+'[1]Phụ lục số 5'!AI32</f>
        <v>0</v>
      </c>
      <c r="AJ32" s="43">
        <f>+'[1]Phụ lục số 5'!AJ32</f>
        <v>0</v>
      </c>
      <c r="AK32" s="44"/>
      <c r="AL32" s="45"/>
      <c r="AM32" s="45"/>
      <c r="AN32" s="46"/>
    </row>
    <row r="33" spans="1:41" s="47" customFormat="1" x14ac:dyDescent="0.35">
      <c r="A33" s="37">
        <v>21</v>
      </c>
      <c r="B33" s="38" t="s">
        <v>59</v>
      </c>
      <c r="C33" s="39">
        <f t="shared" si="8"/>
        <v>24710</v>
      </c>
      <c r="D33" s="39">
        <f t="shared" si="9"/>
        <v>0</v>
      </c>
      <c r="E33" s="39"/>
      <c r="F33" s="39"/>
      <c r="G33" s="40"/>
      <c r="H33" s="39"/>
      <c r="I33" s="40"/>
      <c r="J33" s="39"/>
      <c r="K33" s="39"/>
      <c r="L33" s="39"/>
      <c r="M33" s="39"/>
      <c r="N33" s="39"/>
      <c r="O33" s="39"/>
      <c r="P33" s="50">
        <f t="shared" si="10"/>
        <v>24710</v>
      </c>
      <c r="Q33" s="50">
        <f>+'[1]Phụ lục số 5'!Q33</f>
        <v>24710</v>
      </c>
      <c r="R33" s="43">
        <f>+'[1]Phụ lục số 5'!R33</f>
        <v>0</v>
      </c>
      <c r="S33" s="43">
        <f>+'[1]Phụ lục số 5'!S33</f>
        <v>0</v>
      </c>
      <c r="T33" s="43">
        <f>+'[1]Phụ lục số 5'!T33</f>
        <v>0</v>
      </c>
      <c r="U33" s="43">
        <f>+'[1]Phụ lục số 5'!U33</f>
        <v>0</v>
      </c>
      <c r="V33" s="43">
        <f>+'[1]Phụ lục số 5'!V33</f>
        <v>0</v>
      </c>
      <c r="W33" s="43">
        <f>+'[1]Phụ lục số 5'!W33</f>
        <v>0</v>
      </c>
      <c r="X33" s="43">
        <f>+'[1]Phụ lục số 5'!X33</f>
        <v>0</v>
      </c>
      <c r="Y33" s="43">
        <f>+'[1]Phụ lục số 5'!Y33</f>
        <v>0</v>
      </c>
      <c r="Z33" s="43">
        <f>+'[1]Phụ lục số 5'!Z33</f>
        <v>0</v>
      </c>
      <c r="AA33" s="43">
        <f>+'[1]Phụ lục số 5'!AA33</f>
        <v>0</v>
      </c>
      <c r="AB33" s="43">
        <f>+'[1]Phụ lục số 5'!AB33</f>
        <v>0</v>
      </c>
      <c r="AC33" s="43">
        <f>+'[1]Phụ lục số 5'!AC33</f>
        <v>0</v>
      </c>
      <c r="AD33" s="43">
        <f>+'[1]Phụ lục số 5'!AD33</f>
        <v>0</v>
      </c>
      <c r="AE33" s="43">
        <f>+'[1]Phụ lục số 5'!AE33</f>
        <v>0</v>
      </c>
      <c r="AF33" s="43">
        <f>+'[1]Phụ lục số 5'!AF33</f>
        <v>0</v>
      </c>
      <c r="AG33" s="43">
        <f>+'[1]Phụ lục số 5'!AG33</f>
        <v>0</v>
      </c>
      <c r="AH33" s="44">
        <f t="shared" si="11"/>
        <v>0</v>
      </c>
      <c r="AI33" s="43">
        <f>+'[1]Phụ lục số 5'!AI33</f>
        <v>0</v>
      </c>
      <c r="AJ33" s="43">
        <f>+'[1]Phụ lục số 5'!AJ33</f>
        <v>0</v>
      </c>
      <c r="AK33" s="44"/>
      <c r="AL33" s="45"/>
      <c r="AM33" s="45"/>
      <c r="AN33" s="46"/>
    </row>
    <row r="34" spans="1:41" s="47" customFormat="1" x14ac:dyDescent="0.35">
      <c r="A34" s="37">
        <v>22</v>
      </c>
      <c r="B34" s="38" t="s">
        <v>60</v>
      </c>
      <c r="C34" s="39">
        <f t="shared" si="8"/>
        <v>32129</v>
      </c>
      <c r="D34" s="39">
        <f t="shared" si="9"/>
        <v>0</v>
      </c>
      <c r="E34" s="39"/>
      <c r="F34" s="39"/>
      <c r="G34" s="40"/>
      <c r="H34" s="39"/>
      <c r="I34" s="40"/>
      <c r="J34" s="39"/>
      <c r="K34" s="39"/>
      <c r="L34" s="39"/>
      <c r="M34" s="39"/>
      <c r="N34" s="39"/>
      <c r="O34" s="39"/>
      <c r="P34" s="50">
        <f t="shared" si="10"/>
        <v>32129</v>
      </c>
      <c r="Q34" s="50">
        <f>+'[1]Phụ lục số 5'!Q34</f>
        <v>32129</v>
      </c>
      <c r="R34" s="43">
        <f>+'[1]Phụ lục số 5'!R34</f>
        <v>0</v>
      </c>
      <c r="S34" s="43">
        <f>+'[1]Phụ lục số 5'!S34</f>
        <v>0</v>
      </c>
      <c r="T34" s="43">
        <f>+'[1]Phụ lục số 5'!T34</f>
        <v>0</v>
      </c>
      <c r="U34" s="43">
        <f>+'[1]Phụ lục số 5'!U34</f>
        <v>0</v>
      </c>
      <c r="V34" s="43">
        <f>+'[1]Phụ lục số 5'!V34</f>
        <v>0</v>
      </c>
      <c r="W34" s="43">
        <f>+'[1]Phụ lục số 5'!W34</f>
        <v>0</v>
      </c>
      <c r="X34" s="43">
        <f>+'[1]Phụ lục số 5'!X34</f>
        <v>0</v>
      </c>
      <c r="Y34" s="43">
        <f>+'[1]Phụ lục số 5'!Y34</f>
        <v>0</v>
      </c>
      <c r="Z34" s="43">
        <f>+'[1]Phụ lục số 5'!Z34</f>
        <v>0</v>
      </c>
      <c r="AA34" s="43">
        <f>+'[1]Phụ lục số 5'!AA34</f>
        <v>0</v>
      </c>
      <c r="AB34" s="43">
        <f>+'[1]Phụ lục số 5'!AB34</f>
        <v>0</v>
      </c>
      <c r="AC34" s="43">
        <f>+'[1]Phụ lục số 5'!AC34</f>
        <v>0</v>
      </c>
      <c r="AD34" s="43">
        <f>+'[1]Phụ lục số 5'!AD34</f>
        <v>0</v>
      </c>
      <c r="AE34" s="43">
        <f>+'[1]Phụ lục số 5'!AE34</f>
        <v>0</v>
      </c>
      <c r="AF34" s="43">
        <f>+'[1]Phụ lục số 5'!AF34</f>
        <v>0</v>
      </c>
      <c r="AG34" s="43">
        <f>+'[1]Phụ lục số 5'!AG34</f>
        <v>0</v>
      </c>
      <c r="AH34" s="44">
        <f t="shared" si="11"/>
        <v>0</v>
      </c>
      <c r="AI34" s="43">
        <f>+'[1]Phụ lục số 5'!AI34</f>
        <v>0</v>
      </c>
      <c r="AJ34" s="43">
        <f>+'[1]Phụ lục số 5'!AJ34</f>
        <v>0</v>
      </c>
      <c r="AK34" s="44"/>
      <c r="AL34" s="45"/>
      <c r="AM34" s="45"/>
      <c r="AN34" s="46"/>
    </row>
    <row r="35" spans="1:41" s="47" customFormat="1" x14ac:dyDescent="0.35">
      <c r="A35" s="37">
        <v>23</v>
      </c>
      <c r="B35" s="38" t="s">
        <v>61</v>
      </c>
      <c r="C35" s="39">
        <f t="shared" si="8"/>
        <v>10534</v>
      </c>
      <c r="D35" s="39">
        <f t="shared" si="9"/>
        <v>0</v>
      </c>
      <c r="E35" s="39"/>
      <c r="F35" s="39"/>
      <c r="G35" s="40"/>
      <c r="H35" s="39"/>
      <c r="I35" s="40"/>
      <c r="J35" s="39"/>
      <c r="K35" s="39"/>
      <c r="L35" s="39"/>
      <c r="M35" s="39"/>
      <c r="N35" s="39"/>
      <c r="O35" s="39"/>
      <c r="P35" s="50">
        <f t="shared" si="10"/>
        <v>10534</v>
      </c>
      <c r="Q35" s="50">
        <f>+'[1]Phụ lục số 5'!Q35</f>
        <v>10534</v>
      </c>
      <c r="R35" s="43">
        <f>+'[1]Phụ lục số 5'!R35</f>
        <v>0</v>
      </c>
      <c r="S35" s="43">
        <f>+'[1]Phụ lục số 5'!S35</f>
        <v>0</v>
      </c>
      <c r="T35" s="43">
        <f>+'[1]Phụ lục số 5'!T35</f>
        <v>0</v>
      </c>
      <c r="U35" s="43">
        <f>+'[1]Phụ lục số 5'!U35</f>
        <v>0</v>
      </c>
      <c r="V35" s="43">
        <f>+'[1]Phụ lục số 5'!V35</f>
        <v>0</v>
      </c>
      <c r="W35" s="43">
        <f>+'[1]Phụ lục số 5'!W35</f>
        <v>0</v>
      </c>
      <c r="X35" s="43">
        <f>+'[1]Phụ lục số 5'!X35</f>
        <v>0</v>
      </c>
      <c r="Y35" s="43">
        <f>+'[1]Phụ lục số 5'!Y35</f>
        <v>0</v>
      </c>
      <c r="Z35" s="43">
        <f>+'[1]Phụ lục số 5'!Z35</f>
        <v>0</v>
      </c>
      <c r="AA35" s="43">
        <f>+'[1]Phụ lục số 5'!AA35</f>
        <v>0</v>
      </c>
      <c r="AB35" s="43">
        <f>+'[1]Phụ lục số 5'!AB35</f>
        <v>0</v>
      </c>
      <c r="AC35" s="43">
        <f>+'[1]Phụ lục số 5'!AC35</f>
        <v>0</v>
      </c>
      <c r="AD35" s="43">
        <f>+'[1]Phụ lục số 5'!AD35</f>
        <v>0</v>
      </c>
      <c r="AE35" s="43">
        <f>+'[1]Phụ lục số 5'!AE35</f>
        <v>0</v>
      </c>
      <c r="AF35" s="43">
        <f>+'[1]Phụ lục số 5'!AF35</f>
        <v>0</v>
      </c>
      <c r="AG35" s="43">
        <f>+'[1]Phụ lục số 5'!AG35</f>
        <v>0</v>
      </c>
      <c r="AH35" s="44">
        <f t="shared" si="11"/>
        <v>0</v>
      </c>
      <c r="AI35" s="43">
        <f>+'[1]Phụ lục số 5'!AI35</f>
        <v>0</v>
      </c>
      <c r="AJ35" s="43">
        <f>+'[1]Phụ lục số 5'!AJ35</f>
        <v>0</v>
      </c>
      <c r="AK35" s="44"/>
      <c r="AL35" s="45"/>
      <c r="AM35" s="45"/>
      <c r="AN35" s="46"/>
    </row>
    <row r="36" spans="1:41" s="47" customFormat="1" x14ac:dyDescent="0.35">
      <c r="A36" s="37">
        <v>24</v>
      </c>
      <c r="B36" s="38" t="s">
        <v>62</v>
      </c>
      <c r="C36" s="39">
        <f t="shared" si="8"/>
        <v>16765</v>
      </c>
      <c r="D36" s="39">
        <f t="shared" si="9"/>
        <v>0</v>
      </c>
      <c r="E36" s="39"/>
      <c r="F36" s="39"/>
      <c r="G36" s="40"/>
      <c r="H36" s="39"/>
      <c r="I36" s="40"/>
      <c r="J36" s="39"/>
      <c r="K36" s="39"/>
      <c r="L36" s="39"/>
      <c r="M36" s="39"/>
      <c r="N36" s="39"/>
      <c r="O36" s="39"/>
      <c r="P36" s="50">
        <f t="shared" si="10"/>
        <v>16765</v>
      </c>
      <c r="Q36" s="50">
        <f>+'[1]Phụ lục số 5'!Q36</f>
        <v>102</v>
      </c>
      <c r="R36" s="43">
        <f>+'[1]Phụ lục số 5'!R36</f>
        <v>0</v>
      </c>
      <c r="S36" s="43">
        <f>+'[1]Phụ lục số 5'!S36</f>
        <v>0</v>
      </c>
      <c r="T36" s="43">
        <f>+'[1]Phụ lục số 5'!T36</f>
        <v>0</v>
      </c>
      <c r="U36" s="43">
        <f>+'[1]Phụ lục số 5'!U36</f>
        <v>0</v>
      </c>
      <c r="V36" s="43">
        <f>+'[1]Phụ lục số 5'!V36</f>
        <v>0</v>
      </c>
      <c r="W36" s="43">
        <f>+'[1]Phụ lục số 5'!W36</f>
        <v>0</v>
      </c>
      <c r="X36" s="43">
        <f>+'[1]Phụ lục số 5'!X36</f>
        <v>0</v>
      </c>
      <c r="Y36" s="43">
        <f>+'[1]Phụ lục số 5'!Y36</f>
        <v>161</v>
      </c>
      <c r="Z36" s="43">
        <f>+'[1]Phụ lục số 5'!Z36</f>
        <v>7004</v>
      </c>
      <c r="AA36" s="43">
        <f>+'[1]Phụ lục số 5'!AA36</f>
        <v>9498</v>
      </c>
      <c r="AB36" s="43">
        <f>+'[1]Phụ lục số 5'!AB36</f>
        <v>0</v>
      </c>
      <c r="AC36" s="43">
        <f>+'[1]Phụ lục số 5'!AC36</f>
        <v>0</v>
      </c>
      <c r="AD36" s="43">
        <f>+'[1]Phụ lục số 5'!AD36</f>
        <v>0</v>
      </c>
      <c r="AE36" s="43">
        <f>+'[1]Phụ lục số 5'!AE36</f>
        <v>0</v>
      </c>
      <c r="AF36" s="43">
        <f>+'[1]Phụ lục số 5'!AF36</f>
        <v>0</v>
      </c>
      <c r="AG36" s="43">
        <f>+'[1]Phụ lục số 5'!AG36</f>
        <v>0</v>
      </c>
      <c r="AH36" s="44">
        <f t="shared" si="11"/>
        <v>0</v>
      </c>
      <c r="AI36" s="43">
        <f>+'[1]Phụ lục số 5'!AI36</f>
        <v>0</v>
      </c>
      <c r="AJ36" s="43">
        <f>+'[1]Phụ lục số 5'!AJ36</f>
        <v>0</v>
      </c>
      <c r="AK36" s="44"/>
      <c r="AL36" s="45"/>
      <c r="AM36" s="45"/>
      <c r="AN36" s="46"/>
    </row>
    <row r="37" spans="1:41" s="47" customFormat="1" x14ac:dyDescent="0.35">
      <c r="A37" s="37">
        <v>25</v>
      </c>
      <c r="B37" s="38" t="s">
        <v>63</v>
      </c>
      <c r="C37" s="39">
        <f t="shared" si="8"/>
        <v>13825</v>
      </c>
      <c r="D37" s="39">
        <f t="shared" si="9"/>
        <v>0</v>
      </c>
      <c r="E37" s="39"/>
      <c r="F37" s="39"/>
      <c r="G37" s="40"/>
      <c r="H37" s="39"/>
      <c r="I37" s="40"/>
      <c r="J37" s="39"/>
      <c r="K37" s="39"/>
      <c r="L37" s="39"/>
      <c r="M37" s="39"/>
      <c r="N37" s="39"/>
      <c r="O37" s="39"/>
      <c r="P37" s="50">
        <f t="shared" si="10"/>
        <v>2778</v>
      </c>
      <c r="Q37" s="50">
        <f>+'[1]Phụ lục số 5'!Q37</f>
        <v>0</v>
      </c>
      <c r="R37" s="43">
        <f>+'[1]Phụ lục số 5'!R37</f>
        <v>0</v>
      </c>
      <c r="S37" s="43">
        <f>+'[1]Phụ lục số 5'!S37</f>
        <v>0</v>
      </c>
      <c r="T37" s="43">
        <f>+'[1]Phụ lục số 5'!T37</f>
        <v>0</v>
      </c>
      <c r="U37" s="43">
        <f>+'[1]Phụ lục số 5'!U37</f>
        <v>0</v>
      </c>
      <c r="V37" s="43">
        <f>+'[1]Phụ lục số 5'!V37</f>
        <v>0</v>
      </c>
      <c r="W37" s="43">
        <f>+'[1]Phụ lục số 5'!W37</f>
        <v>0</v>
      </c>
      <c r="X37" s="43">
        <f>+'[1]Phụ lục số 5'!X37</f>
        <v>0</v>
      </c>
      <c r="Y37" s="43">
        <f>+'[1]Phụ lục số 5'!Y37</f>
        <v>0</v>
      </c>
      <c r="Z37" s="43">
        <f>+'[1]Phụ lục số 5'!Z37</f>
        <v>2778</v>
      </c>
      <c r="AA37" s="43">
        <f>+'[1]Phụ lục số 5'!AA37</f>
        <v>0</v>
      </c>
      <c r="AB37" s="43">
        <f>+'[1]Phụ lục số 5'!AB37</f>
        <v>0</v>
      </c>
      <c r="AC37" s="43">
        <f>+'[1]Phụ lục số 5'!AC37</f>
        <v>0</v>
      </c>
      <c r="AD37" s="43">
        <f>+'[1]Phụ lục số 5'!AD37</f>
        <v>0</v>
      </c>
      <c r="AE37" s="43">
        <f>+'[1]Phụ lục số 5'!AE37</f>
        <v>0</v>
      </c>
      <c r="AF37" s="43">
        <f>+'[1]Phụ lục số 5'!AF37</f>
        <v>0</v>
      </c>
      <c r="AG37" s="43">
        <f>+'[1]Phụ lục số 5'!AG37</f>
        <v>0</v>
      </c>
      <c r="AH37" s="44">
        <f t="shared" si="11"/>
        <v>11047</v>
      </c>
      <c r="AI37" s="43">
        <f>+'[1]Phụ lục số 5'!AI37</f>
        <v>0</v>
      </c>
      <c r="AJ37" s="43">
        <f>+'[1]Phụ lục số 5'!AJ37</f>
        <v>11047</v>
      </c>
      <c r="AK37" s="44"/>
      <c r="AL37" s="45"/>
      <c r="AM37" s="45"/>
      <c r="AN37" s="46"/>
    </row>
    <row r="38" spans="1:41" s="47" customFormat="1" ht="36" x14ac:dyDescent="0.35">
      <c r="A38" s="37">
        <v>26</v>
      </c>
      <c r="B38" s="38" t="s">
        <v>64</v>
      </c>
      <c r="C38" s="39">
        <f t="shared" si="8"/>
        <v>38522</v>
      </c>
      <c r="D38" s="39">
        <f t="shared" si="9"/>
        <v>0</v>
      </c>
      <c r="E38" s="39"/>
      <c r="F38" s="39"/>
      <c r="G38" s="40"/>
      <c r="H38" s="39"/>
      <c r="I38" s="40"/>
      <c r="J38" s="39"/>
      <c r="K38" s="39"/>
      <c r="L38" s="39"/>
      <c r="M38" s="39"/>
      <c r="N38" s="39"/>
      <c r="O38" s="39"/>
      <c r="P38" s="50">
        <f t="shared" si="10"/>
        <v>26181.000000000004</v>
      </c>
      <c r="Q38" s="50">
        <f>+'[1]Phụ lục số 5'!Q38</f>
        <v>0</v>
      </c>
      <c r="R38" s="43">
        <f>+'[1]Phụ lục số 5'!R38</f>
        <v>0</v>
      </c>
      <c r="S38" s="43">
        <f>+'[1]Phụ lục số 5'!S38</f>
        <v>0</v>
      </c>
      <c r="T38" s="43">
        <f>+'[1]Phụ lục số 5'!T38</f>
        <v>0</v>
      </c>
      <c r="U38" s="43">
        <f>+'[1]Phụ lục số 5'!U38</f>
        <v>0</v>
      </c>
      <c r="V38" s="43">
        <f>+'[1]Phụ lục số 5'!V38</f>
        <v>0</v>
      </c>
      <c r="W38" s="43">
        <f>+'[1]Phụ lục số 5'!W38</f>
        <v>0</v>
      </c>
      <c r="X38" s="43">
        <f>+'[1]Phụ lục số 5'!X38</f>
        <v>0</v>
      </c>
      <c r="Y38" s="43">
        <f>+'[1]Phụ lục số 5'!Y38</f>
        <v>0</v>
      </c>
      <c r="Z38" s="43">
        <f>+'[1]Phụ lục số 5'!Z38</f>
        <v>26181.000000000004</v>
      </c>
      <c r="AA38" s="43">
        <f>+'[1]Phụ lục số 5'!AA38</f>
        <v>0</v>
      </c>
      <c r="AB38" s="43">
        <f>+'[1]Phụ lục số 5'!AB38</f>
        <v>0</v>
      </c>
      <c r="AC38" s="43">
        <f>+'[1]Phụ lục số 5'!AC38</f>
        <v>0</v>
      </c>
      <c r="AD38" s="43">
        <f>+'[1]Phụ lục số 5'!AD38</f>
        <v>0</v>
      </c>
      <c r="AE38" s="43">
        <f>+'[1]Phụ lục số 5'!AE38</f>
        <v>0</v>
      </c>
      <c r="AF38" s="43">
        <f>+'[1]Phụ lục số 5'!AF38</f>
        <v>0</v>
      </c>
      <c r="AG38" s="43">
        <f>+'[1]Phụ lục số 5'!AG38</f>
        <v>0</v>
      </c>
      <c r="AH38" s="44">
        <f t="shared" si="11"/>
        <v>12341</v>
      </c>
      <c r="AI38" s="43">
        <f>+'[1]Phụ lục số 5'!AI38</f>
        <v>0</v>
      </c>
      <c r="AJ38" s="43">
        <f>+'[1]Phụ lục số 5'!AJ38</f>
        <v>12341</v>
      </c>
      <c r="AK38" s="44"/>
      <c r="AL38" s="45"/>
      <c r="AM38" s="45"/>
      <c r="AN38" s="46"/>
    </row>
    <row r="39" spans="1:41" s="47" customFormat="1" ht="35" hidden="1" x14ac:dyDescent="0.35">
      <c r="A39" s="51">
        <v>27</v>
      </c>
      <c r="B39" s="52" t="s">
        <v>65</v>
      </c>
      <c r="C39" s="39">
        <f t="shared" si="8"/>
        <v>0</v>
      </c>
      <c r="D39" s="39"/>
      <c r="E39" s="39"/>
      <c r="F39" s="39"/>
      <c r="G39" s="40"/>
      <c r="H39" s="39"/>
      <c r="I39" s="40"/>
      <c r="J39" s="39"/>
      <c r="K39" s="39"/>
      <c r="L39" s="39"/>
      <c r="M39" s="39"/>
      <c r="N39" s="39"/>
      <c r="O39" s="39"/>
      <c r="P39" s="50">
        <f t="shared" si="10"/>
        <v>0</v>
      </c>
      <c r="Q39" s="50"/>
      <c r="R39" s="43"/>
      <c r="S39" s="43"/>
      <c r="T39" s="43"/>
      <c r="U39" s="43"/>
      <c r="V39" s="43"/>
      <c r="W39" s="43"/>
      <c r="X39" s="43"/>
      <c r="Y39" s="43"/>
      <c r="Z39" s="43"/>
      <c r="AA39" s="43"/>
      <c r="AB39" s="43"/>
      <c r="AC39" s="43"/>
      <c r="AD39" s="43"/>
      <c r="AE39" s="43"/>
      <c r="AF39" s="43"/>
      <c r="AG39" s="43"/>
      <c r="AH39" s="44"/>
      <c r="AI39" s="43"/>
      <c r="AJ39" s="43"/>
      <c r="AK39" s="44"/>
      <c r="AL39" s="45"/>
      <c r="AM39" s="45"/>
      <c r="AN39" s="46"/>
    </row>
    <row r="40" spans="1:41" s="47" customFormat="1" ht="35" hidden="1" x14ac:dyDescent="0.35">
      <c r="A40" s="51">
        <v>28</v>
      </c>
      <c r="B40" s="52" t="s">
        <v>66</v>
      </c>
      <c r="C40" s="39">
        <f t="shared" si="8"/>
        <v>0</v>
      </c>
      <c r="D40" s="39"/>
      <c r="E40" s="39"/>
      <c r="F40" s="39"/>
      <c r="G40" s="40"/>
      <c r="H40" s="39"/>
      <c r="I40" s="40"/>
      <c r="J40" s="39"/>
      <c r="K40" s="39"/>
      <c r="L40" s="39"/>
      <c r="M40" s="39"/>
      <c r="N40" s="39"/>
      <c r="O40" s="39"/>
      <c r="P40" s="50">
        <f t="shared" si="10"/>
        <v>0</v>
      </c>
      <c r="Q40" s="50"/>
      <c r="R40" s="43"/>
      <c r="S40" s="43"/>
      <c r="T40" s="43"/>
      <c r="U40" s="43"/>
      <c r="V40" s="43"/>
      <c r="W40" s="43"/>
      <c r="X40" s="43"/>
      <c r="Y40" s="43"/>
      <c r="Z40" s="43"/>
      <c r="AA40" s="43"/>
      <c r="AB40" s="43"/>
      <c r="AC40" s="43"/>
      <c r="AD40" s="43"/>
      <c r="AE40" s="43"/>
      <c r="AF40" s="43"/>
      <c r="AG40" s="43"/>
      <c r="AH40" s="44"/>
      <c r="AI40" s="43"/>
      <c r="AJ40" s="43"/>
      <c r="AK40" s="44"/>
      <c r="AL40" s="45"/>
      <c r="AM40" s="45"/>
      <c r="AN40" s="46"/>
    </row>
    <row r="41" spans="1:41" s="47" customFormat="1" ht="25.5" customHeight="1" x14ac:dyDescent="0.35">
      <c r="A41" s="37">
        <v>27</v>
      </c>
      <c r="B41" s="53" t="s">
        <v>67</v>
      </c>
      <c r="C41" s="39">
        <f t="shared" si="8"/>
        <v>22478</v>
      </c>
      <c r="D41" s="39">
        <f t="shared" si="9"/>
        <v>0</v>
      </c>
      <c r="E41" s="39"/>
      <c r="F41" s="39"/>
      <c r="G41" s="40"/>
      <c r="H41" s="39"/>
      <c r="I41" s="40"/>
      <c r="J41" s="39"/>
      <c r="K41" s="39"/>
      <c r="L41" s="39"/>
      <c r="M41" s="39"/>
      <c r="N41" s="39"/>
      <c r="O41" s="39"/>
      <c r="P41" s="50">
        <f t="shared" si="10"/>
        <v>22478</v>
      </c>
      <c r="Q41" s="50">
        <f>+'[1]Phụ lục số 5'!Q41</f>
        <v>38</v>
      </c>
      <c r="R41" s="43">
        <f>+'[1]Phụ lục số 5'!R41</f>
        <v>0</v>
      </c>
      <c r="S41" s="43">
        <f>+'[1]Phụ lục số 5'!S41</f>
        <v>0</v>
      </c>
      <c r="T41" s="43">
        <f>+'[1]Phụ lục số 5'!T41</f>
        <v>0</v>
      </c>
      <c r="U41" s="43">
        <f>+'[1]Phụ lục số 5'!U41</f>
        <v>0</v>
      </c>
      <c r="V41" s="43">
        <f>+'[1]Phụ lục số 5'!V41</f>
        <v>1500</v>
      </c>
      <c r="W41" s="43">
        <f>+'[1]Phụ lục số 5'!W41</f>
        <v>0</v>
      </c>
      <c r="X41" s="43">
        <f>+'[1]Phụ lục số 5'!X41</f>
        <v>0</v>
      </c>
      <c r="Y41" s="43">
        <f>+'[1]Phụ lục số 5'!Y41</f>
        <v>0</v>
      </c>
      <c r="Z41" s="43">
        <f>+'[1]Phụ lục số 5'!Z41</f>
        <v>20940</v>
      </c>
      <c r="AA41" s="43">
        <f>+'[1]Phụ lục số 5'!AA41</f>
        <v>0</v>
      </c>
      <c r="AB41" s="43">
        <f>+'[1]Phụ lục số 5'!AB41</f>
        <v>0</v>
      </c>
      <c r="AC41" s="43">
        <f>+'[1]Phụ lục số 5'!AC41</f>
        <v>0</v>
      </c>
      <c r="AD41" s="43">
        <f>+'[1]Phụ lục số 5'!AD41</f>
        <v>0</v>
      </c>
      <c r="AE41" s="43">
        <f>+'[1]Phụ lục số 5'!AE41</f>
        <v>0</v>
      </c>
      <c r="AF41" s="43">
        <f>+'[1]Phụ lục số 5'!AF41</f>
        <v>0</v>
      </c>
      <c r="AG41" s="43">
        <f>+'[1]Phụ lục số 5'!AG41</f>
        <v>0</v>
      </c>
      <c r="AH41" s="44">
        <f t="shared" si="11"/>
        <v>0</v>
      </c>
      <c r="AI41" s="43">
        <f>+'[1]Phụ lục số 5'!AI41</f>
        <v>0</v>
      </c>
      <c r="AJ41" s="43">
        <f>+'[1]Phụ lục số 5'!AJ41</f>
        <v>0</v>
      </c>
      <c r="AK41" s="44"/>
      <c r="AL41" s="45"/>
      <c r="AM41" s="45"/>
      <c r="AN41" s="46"/>
    </row>
    <row r="42" spans="1:41" s="47" customFormat="1" x14ac:dyDescent="0.35">
      <c r="A42" s="37">
        <v>28</v>
      </c>
      <c r="B42" s="38" t="s">
        <v>68</v>
      </c>
      <c r="C42" s="39">
        <f t="shared" si="8"/>
        <v>28621</v>
      </c>
      <c r="D42" s="39">
        <f t="shared" si="9"/>
        <v>0</v>
      </c>
      <c r="E42" s="39"/>
      <c r="F42" s="39"/>
      <c r="G42" s="40"/>
      <c r="H42" s="39"/>
      <c r="I42" s="40"/>
      <c r="J42" s="39"/>
      <c r="K42" s="39"/>
      <c r="L42" s="39"/>
      <c r="M42" s="39"/>
      <c r="N42" s="39"/>
      <c r="O42" s="39"/>
      <c r="P42" s="50">
        <f t="shared" si="10"/>
        <v>28621</v>
      </c>
      <c r="Q42" s="50">
        <f>+'[1]Phụ lục số 5'!Q42</f>
        <v>46</v>
      </c>
      <c r="R42" s="43">
        <f>+'[1]Phụ lục số 5'!R42</f>
        <v>0</v>
      </c>
      <c r="S42" s="43">
        <f>+'[1]Phụ lục số 5'!S42</f>
        <v>0</v>
      </c>
      <c r="T42" s="43">
        <f>+'[1]Phụ lục số 5'!T42</f>
        <v>0</v>
      </c>
      <c r="U42" s="43">
        <f>+'[1]Phụ lục số 5'!U42</f>
        <v>0</v>
      </c>
      <c r="V42" s="43">
        <f>+'[1]Phụ lục số 5'!V42</f>
        <v>0</v>
      </c>
      <c r="W42" s="43">
        <f>+'[1]Phụ lục số 5'!W42</f>
        <v>0</v>
      </c>
      <c r="X42" s="43">
        <f>+'[1]Phụ lục số 5'!X42</f>
        <v>0</v>
      </c>
      <c r="Y42" s="43">
        <f>+'[1]Phụ lục số 5'!Y42</f>
        <v>28575</v>
      </c>
      <c r="Z42" s="43">
        <f>+'[1]Phụ lục số 5'!Z42</f>
        <v>0</v>
      </c>
      <c r="AA42" s="43">
        <f>+'[1]Phụ lục số 5'!AA42</f>
        <v>0</v>
      </c>
      <c r="AB42" s="43">
        <f>+'[1]Phụ lục số 5'!AB42</f>
        <v>0</v>
      </c>
      <c r="AC42" s="43">
        <f>+'[1]Phụ lục số 5'!AC42</f>
        <v>0</v>
      </c>
      <c r="AD42" s="43">
        <f>+'[1]Phụ lục số 5'!AD42</f>
        <v>0</v>
      </c>
      <c r="AE42" s="43">
        <f>+'[1]Phụ lục số 5'!AE42</f>
        <v>0</v>
      </c>
      <c r="AF42" s="43">
        <f>+'[1]Phụ lục số 5'!AF42</f>
        <v>0</v>
      </c>
      <c r="AG42" s="43">
        <f>+'[1]Phụ lục số 5'!AG42</f>
        <v>0</v>
      </c>
      <c r="AH42" s="44">
        <f t="shared" si="11"/>
        <v>0</v>
      </c>
      <c r="AI42" s="43">
        <f>+'[1]Phụ lục số 5'!AI42</f>
        <v>0</v>
      </c>
      <c r="AJ42" s="43">
        <f>+'[1]Phụ lục số 5'!AJ42</f>
        <v>0</v>
      </c>
      <c r="AK42" s="44"/>
      <c r="AL42" s="45"/>
      <c r="AM42" s="45"/>
      <c r="AN42" s="46"/>
    </row>
    <row r="43" spans="1:41" s="47" customFormat="1" hidden="1" x14ac:dyDescent="0.35">
      <c r="A43" s="37">
        <v>29</v>
      </c>
      <c r="B43" s="38"/>
      <c r="C43" s="39">
        <f t="shared" si="8"/>
        <v>0</v>
      </c>
      <c r="D43" s="39">
        <f t="shared" si="9"/>
        <v>0</v>
      </c>
      <c r="E43" s="39"/>
      <c r="F43" s="39"/>
      <c r="G43" s="40"/>
      <c r="H43" s="39"/>
      <c r="I43" s="40"/>
      <c r="J43" s="39"/>
      <c r="K43" s="39"/>
      <c r="L43" s="39"/>
      <c r="M43" s="39"/>
      <c r="N43" s="39"/>
      <c r="O43" s="39"/>
      <c r="P43" s="50">
        <f>SUM(Q43:AC43)</f>
        <v>0</v>
      </c>
      <c r="Q43" s="50">
        <f>+'[1]Phụ lục số 5'!Q43</f>
        <v>0</v>
      </c>
      <c r="R43" s="43">
        <f>+'[1]Phụ lục số 5'!R43</f>
        <v>0</v>
      </c>
      <c r="S43" s="43">
        <f>+'[1]Phụ lục số 5'!S43</f>
        <v>0</v>
      </c>
      <c r="T43" s="43">
        <f>+'[1]Phụ lục số 5'!T43</f>
        <v>0</v>
      </c>
      <c r="U43" s="43">
        <f>+'[1]Phụ lục số 5'!U43</f>
        <v>0</v>
      </c>
      <c r="V43" s="43">
        <f>+'[1]Phụ lục số 5'!V43</f>
        <v>0</v>
      </c>
      <c r="W43" s="43">
        <f>+'[1]Phụ lục số 5'!W43</f>
        <v>0</v>
      </c>
      <c r="X43" s="43">
        <f>+'[1]Phụ lục số 5'!X43</f>
        <v>0</v>
      </c>
      <c r="Y43" s="43">
        <f>+'[1]Phụ lục số 5'!Y43</f>
        <v>0</v>
      </c>
      <c r="Z43" s="43">
        <f>+'[1]Phụ lục số 5'!Z43</f>
        <v>0</v>
      </c>
      <c r="AA43" s="43">
        <f>+'[1]Phụ lục số 5'!AA43</f>
        <v>0</v>
      </c>
      <c r="AB43" s="43">
        <f>+'[1]Phụ lục số 5'!AB43</f>
        <v>0</v>
      </c>
      <c r="AC43" s="43">
        <f>+'[1]Phụ lục số 5'!AC43</f>
        <v>0</v>
      </c>
      <c r="AD43" s="43">
        <f>+'[1]Phụ lục số 5'!AD43</f>
        <v>0</v>
      </c>
      <c r="AE43" s="43">
        <f>+'[1]Phụ lục số 5'!AE43</f>
        <v>0</v>
      </c>
      <c r="AF43" s="43">
        <f>+'[1]Phụ lục số 5'!AF43</f>
        <v>0</v>
      </c>
      <c r="AG43" s="43">
        <f>+'[1]Phụ lục số 5'!AG43</f>
        <v>0</v>
      </c>
      <c r="AH43" s="44">
        <f t="shared" si="11"/>
        <v>0</v>
      </c>
      <c r="AI43" s="43">
        <f>+'[1]Phụ lục số 5'!AI43</f>
        <v>0</v>
      </c>
      <c r="AJ43" s="43">
        <f>+'[1]Phụ lục số 5'!AJ43</f>
        <v>0</v>
      </c>
      <c r="AK43" s="44"/>
      <c r="AL43" s="45"/>
      <c r="AM43" s="45"/>
      <c r="AN43" s="46"/>
    </row>
    <row r="44" spans="1:41" s="47" customFormat="1" ht="35" x14ac:dyDescent="0.35">
      <c r="A44" s="54" t="s">
        <v>69</v>
      </c>
      <c r="B44" s="55" t="s">
        <v>70</v>
      </c>
      <c r="C44" s="56">
        <f>SUM(C45,C51)</f>
        <v>67777</v>
      </c>
      <c r="D44" s="56">
        <f t="shared" ref="D44:K44" si="12">SUM(D45,D51)</f>
        <v>0</v>
      </c>
      <c r="E44" s="56">
        <f t="shared" si="12"/>
        <v>0</v>
      </c>
      <c r="F44" s="56">
        <f t="shared" si="12"/>
        <v>0</v>
      </c>
      <c r="G44" s="57"/>
      <c r="H44" s="56">
        <f t="shared" si="12"/>
        <v>0</v>
      </c>
      <c r="I44" s="57"/>
      <c r="J44" s="56"/>
      <c r="K44" s="56">
        <f t="shared" si="12"/>
        <v>0</v>
      </c>
      <c r="L44" s="56"/>
      <c r="M44" s="56"/>
      <c r="N44" s="56"/>
      <c r="O44" s="56"/>
      <c r="P44" s="56">
        <f>SUM(P45,P51)</f>
        <v>67277</v>
      </c>
      <c r="Q44" s="56">
        <f t="shared" ref="Q44:AJ44" si="13">SUM(Q45,Q51)</f>
        <v>4762</v>
      </c>
      <c r="R44" s="58">
        <f t="shared" si="13"/>
        <v>1683</v>
      </c>
      <c r="S44" s="58">
        <f t="shared" si="13"/>
        <v>0</v>
      </c>
      <c r="T44" s="58">
        <f t="shared" si="13"/>
        <v>0</v>
      </c>
      <c r="U44" s="58">
        <f t="shared" si="13"/>
        <v>100</v>
      </c>
      <c r="V44" s="58">
        <f t="shared" si="13"/>
        <v>0</v>
      </c>
      <c r="W44" s="58">
        <f t="shared" si="13"/>
        <v>600</v>
      </c>
      <c r="X44" s="58">
        <f t="shared" si="13"/>
        <v>0</v>
      </c>
      <c r="Y44" s="58">
        <f t="shared" si="13"/>
        <v>0</v>
      </c>
      <c r="Z44" s="58">
        <f t="shared" si="13"/>
        <v>728</v>
      </c>
      <c r="AA44" s="58">
        <f t="shared" si="13"/>
        <v>59404</v>
      </c>
      <c r="AB44" s="58">
        <f t="shared" si="13"/>
        <v>0</v>
      </c>
      <c r="AC44" s="58">
        <f t="shared" si="13"/>
        <v>0</v>
      </c>
      <c r="AD44" s="58">
        <f t="shared" si="13"/>
        <v>0</v>
      </c>
      <c r="AE44" s="58">
        <f t="shared" si="13"/>
        <v>0</v>
      </c>
      <c r="AF44" s="58">
        <f t="shared" si="13"/>
        <v>0</v>
      </c>
      <c r="AG44" s="58">
        <f t="shared" si="13"/>
        <v>0</v>
      </c>
      <c r="AH44" s="58">
        <f t="shared" si="13"/>
        <v>500</v>
      </c>
      <c r="AI44" s="58">
        <f t="shared" si="13"/>
        <v>0</v>
      </c>
      <c r="AJ44" s="58">
        <f t="shared" si="13"/>
        <v>500</v>
      </c>
      <c r="AK44" s="58"/>
      <c r="AL44" s="45"/>
      <c r="AM44" s="45"/>
      <c r="AN44" s="46"/>
    </row>
    <row r="45" spans="1:41" s="47" customFormat="1" x14ac:dyDescent="0.35">
      <c r="A45" s="51" t="s">
        <v>71</v>
      </c>
      <c r="B45" s="52" t="s">
        <v>72</v>
      </c>
      <c r="C45" s="59">
        <f>SUM(C46:C50)</f>
        <v>38185</v>
      </c>
      <c r="D45" s="59">
        <f t="shared" ref="D45:K45" si="14">SUM(D46:D50)</f>
        <v>0</v>
      </c>
      <c r="E45" s="59">
        <f t="shared" si="14"/>
        <v>0</v>
      </c>
      <c r="F45" s="59">
        <f t="shared" si="14"/>
        <v>0</v>
      </c>
      <c r="G45" s="60"/>
      <c r="H45" s="59">
        <f t="shared" si="14"/>
        <v>0</v>
      </c>
      <c r="I45" s="60"/>
      <c r="J45" s="59"/>
      <c r="K45" s="59">
        <f t="shared" si="14"/>
        <v>0</v>
      </c>
      <c r="L45" s="59"/>
      <c r="M45" s="59"/>
      <c r="N45" s="59"/>
      <c r="O45" s="59"/>
      <c r="P45" s="59">
        <f>SUM(P46:P50)</f>
        <v>38185</v>
      </c>
      <c r="Q45" s="59">
        <f t="shared" ref="Q45:AJ45" si="15">SUM(Q46:Q50)</f>
        <v>2921</v>
      </c>
      <c r="R45" s="61">
        <f t="shared" si="15"/>
        <v>75</v>
      </c>
      <c r="S45" s="61">
        <f t="shared" si="15"/>
        <v>0</v>
      </c>
      <c r="T45" s="61">
        <f t="shared" si="15"/>
        <v>0</v>
      </c>
      <c r="U45" s="61">
        <f t="shared" si="15"/>
        <v>0</v>
      </c>
      <c r="V45" s="61">
        <f t="shared" si="15"/>
        <v>0</v>
      </c>
      <c r="W45" s="61">
        <f t="shared" si="15"/>
        <v>0</v>
      </c>
      <c r="X45" s="61">
        <f t="shared" si="15"/>
        <v>0</v>
      </c>
      <c r="Y45" s="61">
        <f t="shared" si="15"/>
        <v>0</v>
      </c>
      <c r="Z45" s="61">
        <f t="shared" si="15"/>
        <v>350</v>
      </c>
      <c r="AA45" s="61">
        <f t="shared" si="15"/>
        <v>34839</v>
      </c>
      <c r="AB45" s="61">
        <f t="shared" si="15"/>
        <v>0</v>
      </c>
      <c r="AC45" s="61">
        <f t="shared" si="15"/>
        <v>0</v>
      </c>
      <c r="AD45" s="61">
        <f t="shared" si="15"/>
        <v>0</v>
      </c>
      <c r="AE45" s="61">
        <f t="shared" si="15"/>
        <v>0</v>
      </c>
      <c r="AF45" s="61">
        <f t="shared" si="15"/>
        <v>0</v>
      </c>
      <c r="AG45" s="61">
        <f t="shared" si="15"/>
        <v>0</v>
      </c>
      <c r="AH45" s="61">
        <f t="shared" si="15"/>
        <v>0</v>
      </c>
      <c r="AI45" s="61">
        <f t="shared" si="15"/>
        <v>0</v>
      </c>
      <c r="AJ45" s="61">
        <f t="shared" si="15"/>
        <v>0</v>
      </c>
      <c r="AK45" s="61"/>
      <c r="AL45" s="45"/>
      <c r="AM45" s="45"/>
      <c r="AN45" s="46"/>
    </row>
    <row r="46" spans="1:41" s="47" customFormat="1" x14ac:dyDescent="0.35">
      <c r="A46" s="37">
        <f>A42+1</f>
        <v>29</v>
      </c>
      <c r="B46" s="38" t="s">
        <v>73</v>
      </c>
      <c r="C46" s="39">
        <f t="shared" ref="C46:C79" si="16">D46+P46+AD46+AE46+AH46+AL46+AF46+AG46+AK46+AN46</f>
        <v>10828</v>
      </c>
      <c r="D46" s="39">
        <f t="shared" ref="D46:D56" si="17">SUM(E46:O46)</f>
        <v>0</v>
      </c>
      <c r="E46" s="62"/>
      <c r="F46" s="62"/>
      <c r="G46" s="63"/>
      <c r="H46" s="62"/>
      <c r="I46" s="63"/>
      <c r="J46" s="62"/>
      <c r="K46" s="62"/>
      <c r="L46" s="62"/>
      <c r="M46" s="62"/>
      <c r="N46" s="62"/>
      <c r="O46" s="62"/>
      <c r="P46" s="50">
        <f t="shared" ref="P46:P56" si="18">SUM(Q46:AC46)</f>
        <v>10828</v>
      </c>
      <c r="Q46" s="50">
        <f>+'[1]Phụ lục số 5'!Q46</f>
        <v>488</v>
      </c>
      <c r="R46" s="43">
        <f>+'[1]Phụ lục số 5'!R46</f>
        <v>0</v>
      </c>
      <c r="S46" s="43">
        <f>+'[1]Phụ lục số 5'!S46</f>
        <v>0</v>
      </c>
      <c r="T46" s="43">
        <f>+'[1]Phụ lục số 5'!T46</f>
        <v>0</v>
      </c>
      <c r="U46" s="43">
        <f>+'[1]Phụ lục số 5'!U46</f>
        <v>0</v>
      </c>
      <c r="V46" s="43">
        <f>+'[1]Phụ lục số 5'!V46</f>
        <v>0</v>
      </c>
      <c r="W46" s="43">
        <f>+'[1]Phụ lục số 5'!W46</f>
        <v>0</v>
      </c>
      <c r="X46" s="43">
        <f>+'[1]Phụ lục số 5'!X46</f>
        <v>0</v>
      </c>
      <c r="Y46" s="43">
        <f>+'[1]Phụ lục số 5'!Y46</f>
        <v>0</v>
      </c>
      <c r="Z46" s="43">
        <f>+'[1]Phụ lục số 5'!Z46</f>
        <v>0</v>
      </c>
      <c r="AA46" s="43">
        <f>+'[1]Phụ lục số 5'!AA46</f>
        <v>10340</v>
      </c>
      <c r="AB46" s="43">
        <f>+'[1]Phụ lục số 5'!AB46</f>
        <v>0</v>
      </c>
      <c r="AC46" s="43">
        <f>+'[1]Phụ lục số 5'!AC46</f>
        <v>0</v>
      </c>
      <c r="AD46" s="43">
        <f>+'[1]Phụ lục số 5'!AD46</f>
        <v>0</v>
      </c>
      <c r="AE46" s="43">
        <f>+'[1]Phụ lục số 5'!AE46</f>
        <v>0</v>
      </c>
      <c r="AF46" s="43">
        <f>+'[1]Phụ lục số 5'!AF46</f>
        <v>0</v>
      </c>
      <c r="AG46" s="43">
        <f>+'[1]Phụ lục số 5'!AG46</f>
        <v>0</v>
      </c>
      <c r="AH46" s="44">
        <f>SUM(AI46:AJ46)</f>
        <v>0</v>
      </c>
      <c r="AI46" s="44">
        <f>+'[1]Phụ lục số 5'!AI52</f>
        <v>0</v>
      </c>
      <c r="AJ46" s="44">
        <f>+'[1]Phụ lục số 5'!AJ52</f>
        <v>0</v>
      </c>
      <c r="AK46" s="44"/>
      <c r="AL46" s="45"/>
      <c r="AM46" s="45"/>
      <c r="AN46" s="46"/>
      <c r="AO46" s="64"/>
    </row>
    <row r="47" spans="1:41" s="47" customFormat="1" x14ac:dyDescent="0.35">
      <c r="A47" s="37">
        <f>A46+1</f>
        <v>30</v>
      </c>
      <c r="B47" s="38" t="s">
        <v>74</v>
      </c>
      <c r="C47" s="39">
        <f t="shared" si="16"/>
        <v>9018</v>
      </c>
      <c r="D47" s="39">
        <f t="shared" si="17"/>
        <v>0</v>
      </c>
      <c r="E47" s="62"/>
      <c r="F47" s="62"/>
      <c r="G47" s="63"/>
      <c r="H47" s="62"/>
      <c r="I47" s="63"/>
      <c r="J47" s="62"/>
      <c r="K47" s="62"/>
      <c r="L47" s="62"/>
      <c r="M47" s="62"/>
      <c r="N47" s="62"/>
      <c r="O47" s="62"/>
      <c r="P47" s="50">
        <f>SUM(Q47:AC47)</f>
        <v>9018</v>
      </c>
      <c r="Q47" s="50">
        <f>+'[1]Phụ lục số 5'!Q47</f>
        <v>746</v>
      </c>
      <c r="R47" s="43">
        <f>+'[1]Phụ lục số 5'!R47</f>
        <v>0</v>
      </c>
      <c r="S47" s="43">
        <f>+'[1]Phụ lục số 5'!S47</f>
        <v>0</v>
      </c>
      <c r="T47" s="43">
        <f>+'[1]Phụ lục số 5'!T47</f>
        <v>0</v>
      </c>
      <c r="U47" s="43">
        <f>+'[1]Phụ lục số 5'!U47</f>
        <v>0</v>
      </c>
      <c r="V47" s="43">
        <f>+'[1]Phụ lục số 5'!V47</f>
        <v>0</v>
      </c>
      <c r="W47" s="43">
        <f>+'[1]Phụ lục số 5'!W47</f>
        <v>0</v>
      </c>
      <c r="X47" s="43">
        <f>+'[1]Phụ lục số 5'!X47</f>
        <v>0</v>
      </c>
      <c r="Y47" s="43">
        <f>+'[1]Phụ lục số 5'!Y47</f>
        <v>0</v>
      </c>
      <c r="Z47" s="43">
        <f>+'[1]Phụ lục số 5'!Z47</f>
        <v>350</v>
      </c>
      <c r="AA47" s="43">
        <f>+'[1]Phụ lục số 5'!AA47</f>
        <v>7922</v>
      </c>
      <c r="AB47" s="43">
        <f>+'[1]Phụ lục số 5'!AB47</f>
        <v>0</v>
      </c>
      <c r="AC47" s="43">
        <f>+'[1]Phụ lục số 5'!AC47</f>
        <v>0</v>
      </c>
      <c r="AD47" s="43">
        <f>+'[1]Phụ lục số 5'!AD47</f>
        <v>0</v>
      </c>
      <c r="AE47" s="43">
        <f>+'[1]Phụ lục số 5'!AE47</f>
        <v>0</v>
      </c>
      <c r="AF47" s="43">
        <f>+'[1]Phụ lục số 5'!AF47</f>
        <v>0</v>
      </c>
      <c r="AG47" s="43">
        <f>+'[1]Phụ lục số 5'!AG47</f>
        <v>0</v>
      </c>
      <c r="AH47" s="44">
        <f t="shared" ref="AH47:AH50" si="19">SUM(AI47:AJ47)</f>
        <v>0</v>
      </c>
      <c r="AI47" s="44">
        <f>+'[1]Phụ lục số 5'!AI53</f>
        <v>0</v>
      </c>
      <c r="AJ47" s="44">
        <f>+'[1]Phụ lục số 5'!AJ53</f>
        <v>0</v>
      </c>
      <c r="AK47" s="44"/>
      <c r="AL47" s="45"/>
      <c r="AM47" s="45"/>
      <c r="AN47" s="46"/>
    </row>
    <row r="48" spans="1:41" s="47" customFormat="1" x14ac:dyDescent="0.35">
      <c r="A48" s="37">
        <f>A47+1</f>
        <v>31</v>
      </c>
      <c r="B48" s="38" t="s">
        <v>75</v>
      </c>
      <c r="C48" s="39">
        <f t="shared" si="16"/>
        <v>8117</v>
      </c>
      <c r="D48" s="39">
        <f t="shared" si="17"/>
        <v>0</v>
      </c>
      <c r="E48" s="62"/>
      <c r="F48" s="62"/>
      <c r="G48" s="63"/>
      <c r="H48" s="62"/>
      <c r="I48" s="63"/>
      <c r="J48" s="62"/>
      <c r="K48" s="62"/>
      <c r="L48" s="62"/>
      <c r="M48" s="62"/>
      <c r="N48" s="62"/>
      <c r="O48" s="62"/>
      <c r="P48" s="50">
        <f t="shared" si="18"/>
        <v>8117</v>
      </c>
      <c r="Q48" s="50">
        <f>+'[1]Phụ lục số 5'!Q48</f>
        <v>1220</v>
      </c>
      <c r="R48" s="43">
        <f>+'[1]Phụ lục số 5'!R48</f>
        <v>0</v>
      </c>
      <c r="S48" s="43">
        <f>+'[1]Phụ lục số 5'!S48</f>
        <v>0</v>
      </c>
      <c r="T48" s="43">
        <f>+'[1]Phụ lục số 5'!T48</f>
        <v>0</v>
      </c>
      <c r="U48" s="43">
        <f>+'[1]Phụ lục số 5'!U48</f>
        <v>0</v>
      </c>
      <c r="V48" s="43">
        <f>+'[1]Phụ lục số 5'!V48</f>
        <v>0</v>
      </c>
      <c r="W48" s="43">
        <f>+'[1]Phụ lục số 5'!W48</f>
        <v>0</v>
      </c>
      <c r="X48" s="43">
        <f>+'[1]Phụ lục số 5'!X48</f>
        <v>0</v>
      </c>
      <c r="Y48" s="43">
        <f>+'[1]Phụ lục số 5'!Y48</f>
        <v>0</v>
      </c>
      <c r="Z48" s="43">
        <f>+'[1]Phụ lục số 5'!Z48</f>
        <v>0</v>
      </c>
      <c r="AA48" s="43">
        <f>+'[1]Phụ lục số 5'!AA48</f>
        <v>6897</v>
      </c>
      <c r="AB48" s="43">
        <f>+'[1]Phụ lục số 5'!AB48</f>
        <v>0</v>
      </c>
      <c r="AC48" s="43">
        <f>+'[1]Phụ lục số 5'!AC48</f>
        <v>0</v>
      </c>
      <c r="AD48" s="43">
        <f>+'[1]Phụ lục số 5'!AD48</f>
        <v>0</v>
      </c>
      <c r="AE48" s="43">
        <f>+'[1]Phụ lục số 5'!AE48</f>
        <v>0</v>
      </c>
      <c r="AF48" s="43">
        <f>+'[1]Phụ lục số 5'!AF48</f>
        <v>0</v>
      </c>
      <c r="AG48" s="43">
        <f>+'[1]Phụ lục số 5'!AG48</f>
        <v>0</v>
      </c>
      <c r="AH48" s="44">
        <f t="shared" si="19"/>
        <v>0</v>
      </c>
      <c r="AI48" s="44">
        <f>+'[1]Phụ lục số 5'!AI54</f>
        <v>0</v>
      </c>
      <c r="AJ48" s="44">
        <f>+'[1]Phụ lục số 5'!AJ54</f>
        <v>0</v>
      </c>
      <c r="AK48" s="44"/>
      <c r="AL48" s="45"/>
      <c r="AM48" s="45"/>
      <c r="AN48" s="46"/>
    </row>
    <row r="49" spans="1:43" s="47" customFormat="1" x14ac:dyDescent="0.35">
      <c r="A49" s="37">
        <f>A48+1</f>
        <v>32</v>
      </c>
      <c r="B49" s="38" t="s">
        <v>76</v>
      </c>
      <c r="C49" s="39">
        <f t="shared" si="16"/>
        <v>6426</v>
      </c>
      <c r="D49" s="39">
        <f t="shared" si="17"/>
        <v>0</v>
      </c>
      <c r="E49" s="62"/>
      <c r="F49" s="62"/>
      <c r="G49" s="63"/>
      <c r="H49" s="62"/>
      <c r="I49" s="63"/>
      <c r="J49" s="62"/>
      <c r="K49" s="62"/>
      <c r="L49" s="62"/>
      <c r="M49" s="62"/>
      <c r="N49" s="62"/>
      <c r="O49" s="62"/>
      <c r="P49" s="50">
        <f t="shared" si="18"/>
        <v>6426</v>
      </c>
      <c r="Q49" s="50">
        <f>+'[1]Phụ lục số 5'!Q49</f>
        <v>180</v>
      </c>
      <c r="R49" s="43">
        <f>+'[1]Phụ lục số 5'!R49</f>
        <v>75</v>
      </c>
      <c r="S49" s="43">
        <f>+'[1]Phụ lục số 5'!S49</f>
        <v>0</v>
      </c>
      <c r="T49" s="43">
        <f>+'[1]Phụ lục số 5'!T49</f>
        <v>0</v>
      </c>
      <c r="U49" s="43">
        <f>+'[1]Phụ lục số 5'!U49</f>
        <v>0</v>
      </c>
      <c r="V49" s="43">
        <f>+'[1]Phụ lục số 5'!V49</f>
        <v>0</v>
      </c>
      <c r="W49" s="43">
        <f>+'[1]Phụ lục số 5'!W49</f>
        <v>0</v>
      </c>
      <c r="X49" s="43">
        <f>+'[1]Phụ lục số 5'!X49</f>
        <v>0</v>
      </c>
      <c r="Y49" s="43">
        <f>+'[1]Phụ lục số 5'!Y49</f>
        <v>0</v>
      </c>
      <c r="Z49" s="43">
        <f>+'[1]Phụ lục số 5'!Z49</f>
        <v>0</v>
      </c>
      <c r="AA49" s="43">
        <f>+'[1]Phụ lục số 5'!AA49</f>
        <v>6171</v>
      </c>
      <c r="AB49" s="43">
        <f>+'[1]Phụ lục số 5'!AB49</f>
        <v>0</v>
      </c>
      <c r="AC49" s="43">
        <f>+'[1]Phụ lục số 5'!AC49</f>
        <v>0</v>
      </c>
      <c r="AD49" s="43">
        <f>+'[1]Phụ lục số 5'!AD49</f>
        <v>0</v>
      </c>
      <c r="AE49" s="43">
        <f>+'[1]Phụ lục số 5'!AE49</f>
        <v>0</v>
      </c>
      <c r="AF49" s="43">
        <f>+'[1]Phụ lục số 5'!AF49</f>
        <v>0</v>
      </c>
      <c r="AG49" s="43">
        <f>+'[1]Phụ lục số 5'!AG49</f>
        <v>0</v>
      </c>
      <c r="AH49" s="44">
        <f t="shared" si="19"/>
        <v>0</v>
      </c>
      <c r="AI49" s="44">
        <f>+'[1]Phụ lục số 5'!AI55</f>
        <v>0</v>
      </c>
      <c r="AJ49" s="44">
        <f>+'[1]Phụ lục số 5'!AJ49</f>
        <v>0</v>
      </c>
      <c r="AK49" s="44"/>
      <c r="AL49" s="45"/>
      <c r="AM49" s="45"/>
      <c r="AN49" s="46"/>
    </row>
    <row r="50" spans="1:43" s="47" customFormat="1" x14ac:dyDescent="0.35">
      <c r="A50" s="37">
        <f>A49+1</f>
        <v>33</v>
      </c>
      <c r="B50" s="38" t="s">
        <v>77</v>
      </c>
      <c r="C50" s="39">
        <f t="shared" si="16"/>
        <v>3796</v>
      </c>
      <c r="D50" s="39">
        <f t="shared" si="17"/>
        <v>0</v>
      </c>
      <c r="E50" s="62"/>
      <c r="F50" s="62"/>
      <c r="G50" s="63"/>
      <c r="H50" s="62"/>
      <c r="I50" s="63"/>
      <c r="J50" s="62"/>
      <c r="K50" s="62"/>
      <c r="L50" s="62"/>
      <c r="M50" s="62"/>
      <c r="N50" s="62"/>
      <c r="O50" s="62"/>
      <c r="P50" s="50">
        <f t="shared" si="18"/>
        <v>3796</v>
      </c>
      <c r="Q50" s="50">
        <f>+'[1]Phụ lục số 5'!Q50</f>
        <v>287</v>
      </c>
      <c r="R50" s="43">
        <f>+'[1]Phụ lục số 5'!R50</f>
        <v>0</v>
      </c>
      <c r="S50" s="43">
        <f>+'[1]Phụ lục số 5'!S50</f>
        <v>0</v>
      </c>
      <c r="T50" s="43">
        <f>+'[1]Phụ lục số 5'!T50</f>
        <v>0</v>
      </c>
      <c r="U50" s="43">
        <f>+'[1]Phụ lục số 5'!U50</f>
        <v>0</v>
      </c>
      <c r="V50" s="43">
        <f>+'[1]Phụ lục số 5'!V50</f>
        <v>0</v>
      </c>
      <c r="W50" s="43">
        <f>+'[1]Phụ lục số 5'!W50</f>
        <v>0</v>
      </c>
      <c r="X50" s="43">
        <f>+'[1]Phụ lục số 5'!X50</f>
        <v>0</v>
      </c>
      <c r="Y50" s="43">
        <f>+'[1]Phụ lục số 5'!Y50</f>
        <v>0</v>
      </c>
      <c r="Z50" s="43">
        <f>+'[1]Phụ lục số 5'!Z50</f>
        <v>0</v>
      </c>
      <c r="AA50" s="43">
        <f>+'[1]Phụ lục số 5'!AA50</f>
        <v>3509</v>
      </c>
      <c r="AB50" s="43">
        <f>+'[1]Phụ lục số 5'!AB50</f>
        <v>0</v>
      </c>
      <c r="AC50" s="43">
        <f>+'[1]Phụ lục số 5'!AC50</f>
        <v>0</v>
      </c>
      <c r="AD50" s="43">
        <f>+'[1]Phụ lục số 5'!AD50</f>
        <v>0</v>
      </c>
      <c r="AE50" s="43">
        <f>+'[1]Phụ lục số 5'!AE50</f>
        <v>0</v>
      </c>
      <c r="AF50" s="43">
        <f>+'[1]Phụ lục số 5'!AF50</f>
        <v>0</v>
      </c>
      <c r="AG50" s="43">
        <f>+'[1]Phụ lục số 5'!AG50</f>
        <v>0</v>
      </c>
      <c r="AH50" s="44">
        <f t="shared" si="19"/>
        <v>0</v>
      </c>
      <c r="AI50" s="44">
        <f>+'[1]Phụ lục số 5'!AI56</f>
        <v>0</v>
      </c>
      <c r="AJ50" s="44">
        <f>+'[1]Phụ lục số 5'!AJ56</f>
        <v>0</v>
      </c>
      <c r="AK50" s="44"/>
      <c r="AL50" s="45"/>
      <c r="AM50" s="45"/>
      <c r="AN50" s="46"/>
    </row>
    <row r="51" spans="1:43" s="68" customFormat="1" ht="17.5" x14ac:dyDescent="0.35">
      <c r="A51" s="51" t="s">
        <v>78</v>
      </c>
      <c r="B51" s="65" t="s">
        <v>79</v>
      </c>
      <c r="C51" s="59">
        <f>SUM(C52:C58)</f>
        <v>29592</v>
      </c>
      <c r="D51" s="59">
        <f t="shared" ref="D51:K51" si="20">SUM(D52:D58)</f>
        <v>0</v>
      </c>
      <c r="E51" s="59">
        <f t="shared" si="20"/>
        <v>0</v>
      </c>
      <c r="F51" s="59">
        <f t="shared" si="20"/>
        <v>0</v>
      </c>
      <c r="G51" s="60"/>
      <c r="H51" s="59">
        <f t="shared" si="20"/>
        <v>0</v>
      </c>
      <c r="I51" s="60"/>
      <c r="J51" s="59"/>
      <c r="K51" s="59">
        <f t="shared" si="20"/>
        <v>0</v>
      </c>
      <c r="L51" s="59"/>
      <c r="M51" s="59"/>
      <c r="N51" s="59"/>
      <c r="O51" s="59"/>
      <c r="P51" s="59">
        <f>SUM(P52:P58)</f>
        <v>29092</v>
      </c>
      <c r="Q51" s="59">
        <f t="shared" ref="Q51:AL51" si="21">SUM(Q52:Q58)</f>
        <v>1841</v>
      </c>
      <c r="R51" s="61">
        <f t="shared" si="21"/>
        <v>1608</v>
      </c>
      <c r="S51" s="61">
        <f t="shared" si="21"/>
        <v>0</v>
      </c>
      <c r="T51" s="61">
        <f t="shared" si="21"/>
        <v>0</v>
      </c>
      <c r="U51" s="61">
        <f t="shared" si="21"/>
        <v>100</v>
      </c>
      <c r="V51" s="61">
        <f t="shared" si="21"/>
        <v>0</v>
      </c>
      <c r="W51" s="61">
        <f t="shared" si="21"/>
        <v>600</v>
      </c>
      <c r="X51" s="61">
        <f t="shared" si="21"/>
        <v>0</v>
      </c>
      <c r="Y51" s="61">
        <f t="shared" si="21"/>
        <v>0</v>
      </c>
      <c r="Z51" s="61">
        <f t="shared" si="21"/>
        <v>378</v>
      </c>
      <c r="AA51" s="61">
        <f t="shared" si="21"/>
        <v>24565</v>
      </c>
      <c r="AB51" s="61">
        <f t="shared" si="21"/>
        <v>0</v>
      </c>
      <c r="AC51" s="61">
        <f t="shared" si="21"/>
        <v>0</v>
      </c>
      <c r="AD51" s="61">
        <f t="shared" si="21"/>
        <v>0</v>
      </c>
      <c r="AE51" s="61">
        <f t="shared" si="21"/>
        <v>0</v>
      </c>
      <c r="AF51" s="61">
        <f t="shared" si="21"/>
        <v>0</v>
      </c>
      <c r="AG51" s="61">
        <f t="shared" si="21"/>
        <v>0</v>
      </c>
      <c r="AH51" s="61">
        <f t="shared" si="21"/>
        <v>500</v>
      </c>
      <c r="AI51" s="61">
        <f t="shared" si="21"/>
        <v>0</v>
      </c>
      <c r="AJ51" s="61">
        <f t="shared" si="21"/>
        <v>500</v>
      </c>
      <c r="AK51" s="61">
        <f t="shared" si="21"/>
        <v>0</v>
      </c>
      <c r="AL51" s="61">
        <f t="shared" si="21"/>
        <v>0</v>
      </c>
      <c r="AM51" s="66"/>
      <c r="AN51" s="67"/>
    </row>
    <row r="52" spans="1:43" s="47" customFormat="1" x14ac:dyDescent="0.35">
      <c r="A52" s="37">
        <v>35</v>
      </c>
      <c r="B52" s="38" t="s">
        <v>80</v>
      </c>
      <c r="C52" s="39">
        <f t="shared" si="16"/>
        <v>5327</v>
      </c>
      <c r="D52" s="39">
        <f t="shared" si="17"/>
        <v>0</v>
      </c>
      <c r="E52" s="69"/>
      <c r="F52" s="69"/>
      <c r="G52" s="70"/>
      <c r="H52" s="69"/>
      <c r="I52" s="70"/>
      <c r="J52" s="69"/>
      <c r="K52" s="69"/>
      <c r="L52" s="69"/>
      <c r="M52" s="69"/>
      <c r="N52" s="69"/>
      <c r="O52" s="69"/>
      <c r="P52" s="50">
        <f t="shared" si="18"/>
        <v>5327</v>
      </c>
      <c r="Q52" s="50">
        <f>+'[1]Phụ lục số 5'!Q52</f>
        <v>1382</v>
      </c>
      <c r="R52" s="43">
        <f>+'[1]Phụ lục số 5'!R52</f>
        <v>0</v>
      </c>
      <c r="S52" s="43">
        <f>+'[1]Phụ lục số 5'!S52</f>
        <v>0</v>
      </c>
      <c r="T52" s="43">
        <f>+'[1]Phụ lục số 5'!T52</f>
        <v>0</v>
      </c>
      <c r="U52" s="43">
        <f>+'[1]Phụ lục số 5'!U52</f>
        <v>0</v>
      </c>
      <c r="V52" s="43">
        <f>+'[1]Phụ lục số 5'!V52</f>
        <v>0</v>
      </c>
      <c r="W52" s="43">
        <f>+'[1]Phụ lục số 5'!W52</f>
        <v>48</v>
      </c>
      <c r="X52" s="43">
        <f>+'[1]Phụ lục số 5'!X52</f>
        <v>0</v>
      </c>
      <c r="Y52" s="43">
        <f>+'[1]Phụ lục số 5'!Y52</f>
        <v>0</v>
      </c>
      <c r="Z52" s="43">
        <f>+'[1]Phụ lục số 5'!Z52</f>
        <v>378</v>
      </c>
      <c r="AA52" s="43">
        <f>+'[1]Phụ lục số 5'!AA52</f>
        <v>3519</v>
      </c>
      <c r="AB52" s="43">
        <f>+'[1]Phụ lục số 5'!AB52</f>
        <v>0</v>
      </c>
      <c r="AC52" s="43">
        <f>+'[1]Phụ lục số 5'!AC52</f>
        <v>0</v>
      </c>
      <c r="AD52" s="43">
        <f>+'[1]Phụ lục số 5'!AD52</f>
        <v>0</v>
      </c>
      <c r="AE52" s="43">
        <f>+'[1]Phụ lục số 5'!AE52</f>
        <v>0</v>
      </c>
      <c r="AF52" s="43">
        <f>+'[1]Phụ lục số 5'!AF52</f>
        <v>0</v>
      </c>
      <c r="AG52" s="43">
        <f>+'[1]Phụ lục số 5'!AG52</f>
        <v>0</v>
      </c>
      <c r="AH52" s="44">
        <f>SUM(AI52:AJ52)</f>
        <v>0</v>
      </c>
      <c r="AI52" s="44">
        <f>+'[1]Phụ lục số 5'!AI52</f>
        <v>0</v>
      </c>
      <c r="AJ52" s="44">
        <f>+'[1]Phụ lục số 5'!AJ52</f>
        <v>0</v>
      </c>
      <c r="AK52" s="45"/>
      <c r="AL52" s="45"/>
      <c r="AM52" s="45"/>
      <c r="AN52" s="46"/>
    </row>
    <row r="53" spans="1:43" s="47" customFormat="1" x14ac:dyDescent="0.35">
      <c r="A53" s="37">
        <v>36</v>
      </c>
      <c r="B53" s="38" t="s">
        <v>81</v>
      </c>
      <c r="C53" s="39">
        <f t="shared" si="16"/>
        <v>4627</v>
      </c>
      <c r="D53" s="39">
        <f t="shared" si="17"/>
        <v>0</v>
      </c>
      <c r="E53" s="69"/>
      <c r="F53" s="69"/>
      <c r="G53" s="70"/>
      <c r="H53" s="69"/>
      <c r="I53" s="70"/>
      <c r="J53" s="69"/>
      <c r="K53" s="69"/>
      <c r="L53" s="69"/>
      <c r="M53" s="69"/>
      <c r="N53" s="69"/>
      <c r="O53" s="69"/>
      <c r="P53" s="50">
        <f t="shared" si="18"/>
        <v>4627</v>
      </c>
      <c r="Q53" s="50">
        <f>+'[1]Phụ lục số 5'!Q53</f>
        <v>14</v>
      </c>
      <c r="R53" s="43">
        <f>+'[1]Phụ lục số 5'!R53</f>
        <v>1608</v>
      </c>
      <c r="S53" s="43">
        <f>+'[1]Phụ lục số 5'!S53</f>
        <v>0</v>
      </c>
      <c r="T53" s="43">
        <f>+'[1]Phụ lục số 5'!T53</f>
        <v>0</v>
      </c>
      <c r="U53" s="43">
        <f>+'[1]Phụ lục số 5'!U53</f>
        <v>0</v>
      </c>
      <c r="V53" s="43">
        <f>+'[1]Phụ lục số 5'!V53</f>
        <v>0</v>
      </c>
      <c r="W53" s="43">
        <f>+'[1]Phụ lục số 5'!W53</f>
        <v>149</v>
      </c>
      <c r="X53" s="43">
        <f>+'[1]Phụ lục số 5'!X53</f>
        <v>0</v>
      </c>
      <c r="Y53" s="43">
        <f>+'[1]Phụ lục số 5'!Y53</f>
        <v>0</v>
      </c>
      <c r="Z53" s="43">
        <f>+'[1]Phụ lục số 5'!Z53</f>
        <v>0</v>
      </c>
      <c r="AA53" s="43">
        <f>+'[1]Phụ lục số 5'!AA53</f>
        <v>2856</v>
      </c>
      <c r="AB53" s="43">
        <f>+'[1]Phụ lục số 5'!AB53</f>
        <v>0</v>
      </c>
      <c r="AC53" s="43">
        <f>+'[1]Phụ lục số 5'!AC53</f>
        <v>0</v>
      </c>
      <c r="AD53" s="43">
        <f>+'[1]Phụ lục số 5'!AD53</f>
        <v>0</v>
      </c>
      <c r="AE53" s="43">
        <f>+'[1]Phụ lục số 5'!AE53</f>
        <v>0</v>
      </c>
      <c r="AF53" s="43">
        <f>+'[1]Phụ lục số 5'!AF53</f>
        <v>0</v>
      </c>
      <c r="AG53" s="43">
        <f>+'[1]Phụ lục số 5'!AG53</f>
        <v>0</v>
      </c>
      <c r="AH53" s="44">
        <f t="shared" ref="AH53:AH58" si="22">SUM(AI53:AJ53)</f>
        <v>0</v>
      </c>
      <c r="AI53" s="44">
        <f>+'[1]Phụ lục số 5'!AI53</f>
        <v>0</v>
      </c>
      <c r="AJ53" s="44">
        <f>+'[1]Phụ lục số 5'!AJ53</f>
        <v>0</v>
      </c>
      <c r="AK53" s="45"/>
      <c r="AL53" s="45"/>
      <c r="AM53" s="45"/>
      <c r="AN53" s="46"/>
    </row>
    <row r="54" spans="1:43" s="47" customFormat="1" x14ac:dyDescent="0.35">
      <c r="A54" s="37">
        <v>37</v>
      </c>
      <c r="B54" s="38" t="s">
        <v>82</v>
      </c>
      <c r="C54" s="39">
        <f t="shared" si="16"/>
        <v>3820</v>
      </c>
      <c r="D54" s="39">
        <f t="shared" si="17"/>
        <v>0</v>
      </c>
      <c r="E54" s="69"/>
      <c r="F54" s="69"/>
      <c r="G54" s="70"/>
      <c r="H54" s="69"/>
      <c r="I54" s="70"/>
      <c r="J54" s="69"/>
      <c r="K54" s="69"/>
      <c r="L54" s="69"/>
      <c r="M54" s="69"/>
      <c r="N54" s="69"/>
      <c r="O54" s="69"/>
      <c r="P54" s="50">
        <f t="shared" si="18"/>
        <v>3820</v>
      </c>
      <c r="Q54" s="50">
        <f>+'[1]Phụ lục số 5'!Q54</f>
        <v>0</v>
      </c>
      <c r="R54" s="43">
        <f>+'[1]Phụ lục số 5'!R54</f>
        <v>0</v>
      </c>
      <c r="S54" s="43">
        <f>+'[1]Phụ lục số 5'!S54</f>
        <v>0</v>
      </c>
      <c r="T54" s="43">
        <f>+'[1]Phụ lục số 5'!T54</f>
        <v>0</v>
      </c>
      <c r="U54" s="43">
        <f>+'[1]Phụ lục số 5'!U54</f>
        <v>0</v>
      </c>
      <c r="V54" s="43">
        <f>+'[1]Phụ lục số 5'!V54</f>
        <v>0</v>
      </c>
      <c r="W54" s="43">
        <f>+'[1]Phụ lục số 5'!W54</f>
        <v>0</v>
      </c>
      <c r="X54" s="43">
        <f>+'[1]Phụ lục số 5'!X54</f>
        <v>0</v>
      </c>
      <c r="Y54" s="43">
        <f>+'[1]Phụ lục số 5'!Y54</f>
        <v>0</v>
      </c>
      <c r="Z54" s="43">
        <f>+'[1]Phụ lục số 5'!Z54</f>
        <v>0</v>
      </c>
      <c r="AA54" s="43">
        <f>+'[1]Phụ lục số 5'!AA54</f>
        <v>3820</v>
      </c>
      <c r="AB54" s="43">
        <f>+'[1]Phụ lục số 5'!AB54</f>
        <v>0</v>
      </c>
      <c r="AC54" s="43">
        <f>+'[1]Phụ lục số 5'!AC54</f>
        <v>0</v>
      </c>
      <c r="AD54" s="43">
        <f>+'[1]Phụ lục số 5'!AD54</f>
        <v>0</v>
      </c>
      <c r="AE54" s="43">
        <f>+'[1]Phụ lục số 5'!AE54</f>
        <v>0</v>
      </c>
      <c r="AF54" s="43">
        <f>+'[1]Phụ lục số 5'!AF54</f>
        <v>0</v>
      </c>
      <c r="AG54" s="43">
        <f>+'[1]Phụ lục số 5'!AG54</f>
        <v>0</v>
      </c>
      <c r="AH54" s="44">
        <f t="shared" si="22"/>
        <v>0</v>
      </c>
      <c r="AI54" s="44">
        <f>+'[1]Phụ lục số 5'!AI54</f>
        <v>0</v>
      </c>
      <c r="AJ54" s="44">
        <f>+'[1]Phụ lục số 5'!AJ54</f>
        <v>0</v>
      </c>
      <c r="AK54" s="45"/>
      <c r="AL54" s="45"/>
      <c r="AM54" s="45"/>
      <c r="AN54" s="46"/>
    </row>
    <row r="55" spans="1:43" s="47" customFormat="1" x14ac:dyDescent="0.35">
      <c r="A55" s="37">
        <v>38</v>
      </c>
      <c r="B55" s="38" t="s">
        <v>83</v>
      </c>
      <c r="C55" s="39">
        <f t="shared" si="16"/>
        <v>8003</v>
      </c>
      <c r="D55" s="39">
        <f t="shared" si="17"/>
        <v>0</v>
      </c>
      <c r="E55" s="69"/>
      <c r="F55" s="69"/>
      <c r="G55" s="70"/>
      <c r="H55" s="69"/>
      <c r="I55" s="70"/>
      <c r="J55" s="69"/>
      <c r="K55" s="69"/>
      <c r="L55" s="69"/>
      <c r="M55" s="69"/>
      <c r="N55" s="69"/>
      <c r="O55" s="69"/>
      <c r="P55" s="50">
        <f t="shared" si="18"/>
        <v>7503</v>
      </c>
      <c r="Q55" s="50">
        <f>+'[1]Phụ lục số 5'!Q55</f>
        <v>25</v>
      </c>
      <c r="R55" s="43">
        <f>+'[1]Phụ lục số 5'!R55</f>
        <v>0</v>
      </c>
      <c r="S55" s="43">
        <f>+'[1]Phụ lục số 5'!S55</f>
        <v>0</v>
      </c>
      <c r="T55" s="43">
        <f>+'[1]Phụ lục số 5'!T55</f>
        <v>0</v>
      </c>
      <c r="U55" s="43">
        <f>+'[1]Phụ lục số 5'!U55</f>
        <v>0</v>
      </c>
      <c r="V55" s="43">
        <f>+'[1]Phụ lục số 5'!V55</f>
        <v>0</v>
      </c>
      <c r="W55" s="43">
        <f>+'[1]Phụ lục số 5'!W55</f>
        <v>403</v>
      </c>
      <c r="X55" s="43">
        <f>+'[1]Phụ lục số 5'!X55</f>
        <v>0</v>
      </c>
      <c r="Y55" s="43">
        <f>+'[1]Phụ lục số 5'!Y55</f>
        <v>0</v>
      </c>
      <c r="Z55" s="43">
        <f>+'[1]Phụ lục số 5'!Z55</f>
        <v>0</v>
      </c>
      <c r="AA55" s="43">
        <f>+'[1]Phụ lục số 5'!AA55</f>
        <v>7075</v>
      </c>
      <c r="AB55" s="43">
        <f>+'[1]Phụ lục số 5'!AB55</f>
        <v>0</v>
      </c>
      <c r="AC55" s="43">
        <f>+'[1]Phụ lục số 5'!AC55</f>
        <v>0</v>
      </c>
      <c r="AD55" s="43">
        <f>+'[1]Phụ lục số 5'!AD55</f>
        <v>0</v>
      </c>
      <c r="AE55" s="43">
        <f>+'[1]Phụ lục số 5'!AE55</f>
        <v>0</v>
      </c>
      <c r="AF55" s="43">
        <f>+'[1]Phụ lục số 5'!AF55</f>
        <v>0</v>
      </c>
      <c r="AG55" s="43">
        <f>+'[1]Phụ lục số 5'!AG55</f>
        <v>0</v>
      </c>
      <c r="AH55" s="44">
        <f t="shared" si="22"/>
        <v>500</v>
      </c>
      <c r="AI55" s="44">
        <f>+'[1]Phụ lục số 5'!AI55</f>
        <v>0</v>
      </c>
      <c r="AJ55" s="44">
        <f>+'[1]Phụ lục số 5'!AJ55</f>
        <v>500</v>
      </c>
      <c r="AK55" s="45"/>
      <c r="AL55" s="45"/>
      <c r="AM55" s="45"/>
      <c r="AN55" s="46"/>
    </row>
    <row r="56" spans="1:43" s="47" customFormat="1" x14ac:dyDescent="0.35">
      <c r="A56" s="37">
        <v>39</v>
      </c>
      <c r="B56" s="38" t="s">
        <v>84</v>
      </c>
      <c r="C56" s="39">
        <f t="shared" si="16"/>
        <v>7815</v>
      </c>
      <c r="D56" s="39">
        <f t="shared" si="17"/>
        <v>0</v>
      </c>
      <c r="E56" s="69"/>
      <c r="F56" s="69"/>
      <c r="G56" s="70"/>
      <c r="H56" s="69"/>
      <c r="I56" s="70"/>
      <c r="J56" s="69"/>
      <c r="K56" s="69"/>
      <c r="L56" s="69"/>
      <c r="M56" s="69"/>
      <c r="N56" s="69"/>
      <c r="O56" s="69"/>
      <c r="P56" s="50">
        <f t="shared" si="18"/>
        <v>7815</v>
      </c>
      <c r="Q56" s="50">
        <f>+'[1]Phụ lục số 5'!Q56</f>
        <v>420</v>
      </c>
      <c r="R56" s="43">
        <f>+'[1]Phụ lục số 5'!R56</f>
        <v>0</v>
      </c>
      <c r="S56" s="43">
        <f>+'[1]Phụ lục số 5'!S56</f>
        <v>0</v>
      </c>
      <c r="T56" s="43">
        <f>+'[1]Phụ lục số 5'!T56</f>
        <v>0</v>
      </c>
      <c r="U56" s="43">
        <f>+'[1]Phụ lục số 5'!U56</f>
        <v>100</v>
      </c>
      <c r="V56" s="43">
        <f>+'[1]Phụ lục số 5'!V56</f>
        <v>0</v>
      </c>
      <c r="W56" s="43">
        <f>+'[1]Phụ lục số 5'!W56</f>
        <v>0</v>
      </c>
      <c r="X56" s="43">
        <f>+'[1]Phụ lục số 5'!X56</f>
        <v>0</v>
      </c>
      <c r="Y56" s="43">
        <f>+'[1]Phụ lục số 5'!Y56</f>
        <v>0</v>
      </c>
      <c r="Z56" s="43">
        <f>+'[1]Phụ lục số 5'!Z56</f>
        <v>0</v>
      </c>
      <c r="AA56" s="43">
        <f>+'[1]Phụ lục số 5'!AA56</f>
        <v>7295</v>
      </c>
      <c r="AB56" s="43">
        <f>+'[1]Phụ lục số 5'!AB56</f>
        <v>0</v>
      </c>
      <c r="AC56" s="43">
        <f>+'[1]Phụ lục số 5'!AC56</f>
        <v>0</v>
      </c>
      <c r="AD56" s="43">
        <f>+'[1]Phụ lục số 5'!AD56</f>
        <v>0</v>
      </c>
      <c r="AE56" s="43">
        <f>+'[1]Phụ lục số 5'!AE56</f>
        <v>0</v>
      </c>
      <c r="AF56" s="43">
        <f>+'[1]Phụ lục số 5'!AF56</f>
        <v>0</v>
      </c>
      <c r="AG56" s="43">
        <f>+'[1]Phụ lục số 5'!AG56</f>
        <v>0</v>
      </c>
      <c r="AH56" s="44">
        <f t="shared" si="22"/>
        <v>0</v>
      </c>
      <c r="AI56" s="44">
        <f>+'[1]Phụ lục số 5'!AI56</f>
        <v>0</v>
      </c>
      <c r="AJ56" s="44">
        <f>+'[1]Phụ lục số 5'!AJ56</f>
        <v>0</v>
      </c>
      <c r="AK56" s="45"/>
      <c r="AL56" s="45"/>
      <c r="AM56" s="45"/>
      <c r="AN56" s="46"/>
    </row>
    <row r="57" spans="1:43" s="47" customFormat="1" x14ac:dyDescent="0.35">
      <c r="A57" s="37">
        <v>40</v>
      </c>
      <c r="B57" s="38" t="s">
        <v>85</v>
      </c>
      <c r="C57" s="71">
        <f t="shared" si="16"/>
        <v>0</v>
      </c>
      <c r="D57" s="45">
        <f t="shared" ref="D57:D112" si="23">SUM(E57:K57)</f>
        <v>0</v>
      </c>
      <c r="E57" s="45"/>
      <c r="F57" s="45"/>
      <c r="G57" s="72"/>
      <c r="H57" s="45"/>
      <c r="I57" s="72"/>
      <c r="J57" s="45"/>
      <c r="K57" s="45"/>
      <c r="L57" s="45"/>
      <c r="M57" s="45"/>
      <c r="N57" s="45"/>
      <c r="O57" s="45"/>
      <c r="P57" s="44">
        <f t="shared" ref="P57:P58" si="24">SUM(R57:AC57)</f>
        <v>0</v>
      </c>
      <c r="Q57" s="43">
        <f>+'[1]Phụ lục số 5'!Q57</f>
        <v>0</v>
      </c>
      <c r="R57" s="43">
        <f>+'[1]Phụ lục số 5'!R57</f>
        <v>0</v>
      </c>
      <c r="S57" s="43">
        <f>+'[1]Phụ lục số 5'!S57</f>
        <v>0</v>
      </c>
      <c r="T57" s="43">
        <f>+'[1]Phụ lục số 5'!T57</f>
        <v>0</v>
      </c>
      <c r="U57" s="43">
        <f>+'[1]Phụ lục số 5'!U57</f>
        <v>0</v>
      </c>
      <c r="V57" s="43">
        <f>+'[1]Phụ lục số 5'!V57</f>
        <v>0</v>
      </c>
      <c r="W57" s="43">
        <f>+'[1]Phụ lục số 5'!W57</f>
        <v>0</v>
      </c>
      <c r="X57" s="43">
        <f>+'[1]Phụ lục số 5'!X57</f>
        <v>0</v>
      </c>
      <c r="Y57" s="43">
        <f>+'[1]Phụ lục số 5'!Y57</f>
        <v>0</v>
      </c>
      <c r="Z57" s="43">
        <f>+'[1]Phụ lục số 5'!Z57</f>
        <v>0</v>
      </c>
      <c r="AA57" s="43">
        <f>+'[1]Phụ lục số 5'!AA57</f>
        <v>0</v>
      </c>
      <c r="AB57" s="43">
        <f>+'[1]Phụ lục số 5'!AB57</f>
        <v>0</v>
      </c>
      <c r="AC57" s="43">
        <f>+'[1]Phụ lục số 5'!AC57</f>
        <v>0</v>
      </c>
      <c r="AD57" s="43">
        <f>+'[1]Phụ lục số 5'!AD57</f>
        <v>0</v>
      </c>
      <c r="AE57" s="43">
        <f>+'[1]Phụ lục số 5'!AE57</f>
        <v>0</v>
      </c>
      <c r="AF57" s="43">
        <f>+'[1]Phụ lục số 5'!AF57</f>
        <v>0</v>
      </c>
      <c r="AG57" s="43">
        <f>+'[1]Phụ lục số 5'!AG57</f>
        <v>0</v>
      </c>
      <c r="AH57" s="44">
        <f t="shared" si="22"/>
        <v>0</v>
      </c>
      <c r="AI57" s="44">
        <f>+'[1]Phụ lục số 5'!AI57</f>
        <v>0</v>
      </c>
      <c r="AJ57" s="44">
        <f>+'[1]Phụ lục số 5'!AJ57</f>
        <v>0</v>
      </c>
      <c r="AK57" s="45"/>
      <c r="AL57" s="45"/>
      <c r="AM57" s="45"/>
      <c r="AN57" s="46"/>
    </row>
    <row r="58" spans="1:43" s="47" customFormat="1" x14ac:dyDescent="0.35">
      <c r="A58" s="37">
        <v>41</v>
      </c>
      <c r="B58" s="38" t="s">
        <v>86</v>
      </c>
      <c r="C58" s="71">
        <f t="shared" si="16"/>
        <v>0</v>
      </c>
      <c r="D58" s="45">
        <f t="shared" si="23"/>
        <v>0</v>
      </c>
      <c r="E58" s="45"/>
      <c r="F58" s="45"/>
      <c r="G58" s="72"/>
      <c r="H58" s="45"/>
      <c r="I58" s="72"/>
      <c r="J58" s="45"/>
      <c r="K58" s="45"/>
      <c r="L58" s="45"/>
      <c r="M58" s="45"/>
      <c r="N58" s="45"/>
      <c r="O58" s="45"/>
      <c r="P58" s="44">
        <f t="shared" si="24"/>
        <v>0</v>
      </c>
      <c r="Q58" s="43">
        <f>+'[1]Phụ lục số 5'!Q58</f>
        <v>0</v>
      </c>
      <c r="R58" s="43">
        <f>+'[1]Phụ lục số 5'!R58</f>
        <v>0</v>
      </c>
      <c r="S58" s="43">
        <f>+'[1]Phụ lục số 5'!S58</f>
        <v>0</v>
      </c>
      <c r="T58" s="43">
        <f>+'[1]Phụ lục số 5'!T58</f>
        <v>0</v>
      </c>
      <c r="U58" s="43">
        <f>+'[1]Phụ lục số 5'!U58</f>
        <v>0</v>
      </c>
      <c r="V58" s="43">
        <f>+'[1]Phụ lục số 5'!V58</f>
        <v>0</v>
      </c>
      <c r="W58" s="43">
        <f>+'[1]Phụ lục số 5'!W58</f>
        <v>0</v>
      </c>
      <c r="X58" s="43">
        <f>+'[1]Phụ lục số 5'!X58</f>
        <v>0</v>
      </c>
      <c r="Y58" s="43">
        <f>+'[1]Phụ lục số 5'!Y58</f>
        <v>0</v>
      </c>
      <c r="Z58" s="43">
        <f>+'[1]Phụ lục số 5'!Z58</f>
        <v>0</v>
      </c>
      <c r="AA58" s="43">
        <f>+'[1]Phụ lục số 5'!AA58</f>
        <v>0</v>
      </c>
      <c r="AB58" s="43">
        <f>+'[1]Phụ lục số 5'!AB58</f>
        <v>0</v>
      </c>
      <c r="AC58" s="43">
        <f>+'[1]Phụ lục số 5'!AC58</f>
        <v>0</v>
      </c>
      <c r="AD58" s="43">
        <f>+'[1]Phụ lục số 5'!AD58</f>
        <v>0</v>
      </c>
      <c r="AE58" s="43">
        <f>+'[1]Phụ lục số 5'!AE58</f>
        <v>0</v>
      </c>
      <c r="AF58" s="43">
        <f>+'[1]Phụ lục số 5'!AF58</f>
        <v>0</v>
      </c>
      <c r="AG58" s="43">
        <f>+'[1]Phụ lục số 5'!AG58</f>
        <v>0</v>
      </c>
      <c r="AH58" s="44">
        <f t="shared" si="22"/>
        <v>0</v>
      </c>
      <c r="AI58" s="44">
        <f>+'[1]Phụ lục số 5'!AI58</f>
        <v>0</v>
      </c>
      <c r="AJ58" s="44">
        <f>+'[1]Phụ lục số 5'!AJ58</f>
        <v>0</v>
      </c>
      <c r="AK58" s="45"/>
      <c r="AL58" s="45"/>
      <c r="AM58" s="45"/>
      <c r="AN58" s="46"/>
    </row>
    <row r="59" spans="1:43" s="68" customFormat="1" ht="17.5" x14ac:dyDescent="0.35">
      <c r="A59" s="26" t="s">
        <v>87</v>
      </c>
      <c r="B59" s="27" t="s">
        <v>88</v>
      </c>
      <c r="C59" s="58">
        <f>SUM(C60:C62)</f>
        <v>160670</v>
      </c>
      <c r="D59" s="58">
        <f t="shared" ref="D59:K59" si="25">SUM(D60:D62)</f>
        <v>0</v>
      </c>
      <c r="E59" s="58">
        <f t="shared" si="25"/>
        <v>0</v>
      </c>
      <c r="F59" s="58">
        <f t="shared" si="25"/>
        <v>0</v>
      </c>
      <c r="G59" s="73"/>
      <c r="H59" s="58">
        <f t="shared" si="25"/>
        <v>0</v>
      </c>
      <c r="I59" s="73"/>
      <c r="J59" s="58"/>
      <c r="K59" s="58">
        <f t="shared" si="25"/>
        <v>0</v>
      </c>
      <c r="L59" s="58"/>
      <c r="M59" s="58"/>
      <c r="N59" s="58"/>
      <c r="O59" s="58"/>
      <c r="P59" s="58">
        <f>SUM(P60:P62)</f>
        <v>160670</v>
      </c>
      <c r="Q59" s="58">
        <f t="shared" ref="Q59:AJ59" si="26">SUM(Q60:Q62)</f>
        <v>6070</v>
      </c>
      <c r="R59" s="58">
        <f t="shared" si="26"/>
        <v>0</v>
      </c>
      <c r="S59" s="58">
        <f t="shared" si="26"/>
        <v>150000</v>
      </c>
      <c r="T59" s="58">
        <f t="shared" si="26"/>
        <v>0</v>
      </c>
      <c r="U59" s="58">
        <f t="shared" si="26"/>
        <v>4300</v>
      </c>
      <c r="V59" s="58">
        <f t="shared" si="26"/>
        <v>0</v>
      </c>
      <c r="W59" s="58">
        <f t="shared" si="26"/>
        <v>0</v>
      </c>
      <c r="X59" s="58">
        <f t="shared" si="26"/>
        <v>0</v>
      </c>
      <c r="Y59" s="58">
        <f t="shared" si="26"/>
        <v>300</v>
      </c>
      <c r="Z59" s="58">
        <f t="shared" si="26"/>
        <v>0</v>
      </c>
      <c r="AA59" s="58">
        <f t="shared" si="26"/>
        <v>0</v>
      </c>
      <c r="AB59" s="58">
        <f t="shared" si="26"/>
        <v>0</v>
      </c>
      <c r="AC59" s="58">
        <f t="shared" si="26"/>
        <v>0</v>
      </c>
      <c r="AD59" s="58">
        <f t="shared" si="26"/>
        <v>0</v>
      </c>
      <c r="AE59" s="58">
        <f t="shared" si="26"/>
        <v>0</v>
      </c>
      <c r="AF59" s="58">
        <f t="shared" si="26"/>
        <v>0</v>
      </c>
      <c r="AG59" s="58">
        <f t="shared" si="26"/>
        <v>0</v>
      </c>
      <c r="AH59" s="58">
        <f t="shared" si="26"/>
        <v>0</v>
      </c>
      <c r="AI59" s="58">
        <f t="shared" si="26"/>
        <v>0</v>
      </c>
      <c r="AJ59" s="58">
        <f t="shared" si="26"/>
        <v>0</v>
      </c>
      <c r="AK59" s="58"/>
      <c r="AL59" s="66"/>
      <c r="AM59" s="66"/>
      <c r="AN59" s="67"/>
    </row>
    <row r="60" spans="1:43" s="47" customFormat="1" x14ac:dyDescent="0.35">
      <c r="A60" s="37">
        <v>42</v>
      </c>
      <c r="B60" s="38" t="s">
        <v>89</v>
      </c>
      <c r="C60" s="71">
        <f t="shared" si="16"/>
        <v>51300</v>
      </c>
      <c r="D60" s="71">
        <f t="shared" ref="D60:D77" si="27">SUM(E60:O60)</f>
        <v>0</v>
      </c>
      <c r="E60" s="45"/>
      <c r="F60" s="45"/>
      <c r="G60" s="72"/>
      <c r="H60" s="45"/>
      <c r="I60" s="72"/>
      <c r="J60" s="45"/>
      <c r="K60" s="45"/>
      <c r="L60" s="45"/>
      <c r="M60" s="45"/>
      <c r="N60" s="45"/>
      <c r="O60" s="45"/>
      <c r="P60" s="43">
        <f t="shared" ref="P60:P79" si="28">SUM(Q60:AC60)</f>
        <v>51300</v>
      </c>
      <c r="Q60" s="43">
        <f>+'[1]Phụ lục số 5'!Q60</f>
        <v>0</v>
      </c>
      <c r="R60" s="43">
        <f>+'[1]Phụ lục số 5'!R60</f>
        <v>0</v>
      </c>
      <c r="S60" s="43">
        <f>+'[1]Phụ lục số 5'!S60</f>
        <v>51000</v>
      </c>
      <c r="T60" s="43">
        <f>+'[1]Phụ lục số 5'!T60</f>
        <v>0</v>
      </c>
      <c r="U60" s="43">
        <f>+'[1]Phụ lục số 5'!U60</f>
        <v>0</v>
      </c>
      <c r="V60" s="43">
        <f>+'[1]Phụ lục số 5'!V60</f>
        <v>0</v>
      </c>
      <c r="W60" s="43">
        <f>+'[1]Phụ lục số 5'!W60</f>
        <v>0</v>
      </c>
      <c r="X60" s="43">
        <f>+'[1]Phụ lục số 5'!X60</f>
        <v>0</v>
      </c>
      <c r="Y60" s="43">
        <f>+'[1]Phụ lục số 5'!Y60</f>
        <v>300</v>
      </c>
      <c r="Z60" s="43">
        <f>+'[1]Phụ lục số 5'!Z60</f>
        <v>0</v>
      </c>
      <c r="AA60" s="43">
        <f>+'[1]Phụ lục số 5'!AA60</f>
        <v>0</v>
      </c>
      <c r="AB60" s="43">
        <f>+'[1]Phụ lục số 5'!AB60</f>
        <v>0</v>
      </c>
      <c r="AC60" s="43">
        <f>+'[1]Phụ lục số 5'!AC60</f>
        <v>0</v>
      </c>
      <c r="AD60" s="43">
        <f>+'[1]Phụ lục số 5'!AD60</f>
        <v>0</v>
      </c>
      <c r="AE60" s="43">
        <f>+'[1]Phụ lục số 5'!AE60</f>
        <v>0</v>
      </c>
      <c r="AF60" s="43">
        <f>+'[1]Phụ lục số 5'!AF60</f>
        <v>0</v>
      </c>
      <c r="AG60" s="43">
        <f>+'[1]Phụ lục số 5'!AG60</f>
        <v>0</v>
      </c>
      <c r="AH60" s="44">
        <f>SUM(AI60:AJ60)</f>
        <v>0</v>
      </c>
      <c r="AI60" s="44">
        <f>+'[1]Phụ lục số 5'!AI60</f>
        <v>0</v>
      </c>
      <c r="AJ60" s="44">
        <f>+'[1]Phụ lục số 5'!AJ60</f>
        <v>0</v>
      </c>
      <c r="AK60" s="45"/>
      <c r="AL60" s="45"/>
      <c r="AM60" s="45"/>
      <c r="AN60" s="46"/>
      <c r="AQ60" s="74" t="e">
        <f>AB60/AB59</f>
        <v>#DIV/0!</v>
      </c>
    </row>
    <row r="61" spans="1:43" s="47" customFormat="1" x14ac:dyDescent="0.35">
      <c r="A61" s="37">
        <v>43</v>
      </c>
      <c r="B61" s="38" t="s">
        <v>90</v>
      </c>
      <c r="C61" s="71">
        <f t="shared" si="16"/>
        <v>92870</v>
      </c>
      <c r="D61" s="71">
        <f t="shared" si="27"/>
        <v>0</v>
      </c>
      <c r="E61" s="45"/>
      <c r="F61" s="45"/>
      <c r="G61" s="72"/>
      <c r="H61" s="45"/>
      <c r="I61" s="72"/>
      <c r="J61" s="45"/>
      <c r="K61" s="45"/>
      <c r="L61" s="45"/>
      <c r="M61" s="45"/>
      <c r="N61" s="45"/>
      <c r="O61" s="45"/>
      <c r="P61" s="43">
        <f t="shared" si="28"/>
        <v>92870</v>
      </c>
      <c r="Q61" s="43">
        <f>+'[1]Phụ lục số 5'!Q61</f>
        <v>6070</v>
      </c>
      <c r="R61" s="43">
        <f>+'[1]Phụ lục số 5'!R61</f>
        <v>0</v>
      </c>
      <c r="S61" s="43">
        <f>+'[1]Phụ lục số 5'!S61</f>
        <v>82500</v>
      </c>
      <c r="T61" s="43">
        <f>+'[1]Phụ lục số 5'!T61</f>
        <v>0</v>
      </c>
      <c r="U61" s="43">
        <f>+'[1]Phụ lục số 5'!U61</f>
        <v>4300</v>
      </c>
      <c r="V61" s="43">
        <f>+'[1]Phụ lục số 5'!V61</f>
        <v>0</v>
      </c>
      <c r="W61" s="43">
        <f>+'[1]Phụ lục số 5'!W61</f>
        <v>0</v>
      </c>
      <c r="X61" s="43">
        <f>+'[1]Phụ lục số 5'!X61</f>
        <v>0</v>
      </c>
      <c r="Y61" s="43">
        <f>+'[1]Phụ lục số 5'!Y61</f>
        <v>0</v>
      </c>
      <c r="Z61" s="43">
        <f>+'[1]Phụ lục số 5'!Z61</f>
        <v>0</v>
      </c>
      <c r="AA61" s="43">
        <f>+'[1]Phụ lục số 5'!AA61</f>
        <v>0</v>
      </c>
      <c r="AB61" s="43">
        <f>+'[1]Phụ lục số 5'!AB61</f>
        <v>0</v>
      </c>
      <c r="AC61" s="43">
        <f>+'[1]Phụ lục số 5'!AC61</f>
        <v>0</v>
      </c>
      <c r="AD61" s="43">
        <f>+'[1]Phụ lục số 5'!AD61</f>
        <v>0</v>
      </c>
      <c r="AE61" s="43">
        <f>+'[1]Phụ lục số 5'!AE61</f>
        <v>0</v>
      </c>
      <c r="AF61" s="43">
        <f>+'[1]Phụ lục số 5'!AF61</f>
        <v>0</v>
      </c>
      <c r="AG61" s="43">
        <f>+'[1]Phụ lục số 5'!AG61</f>
        <v>0</v>
      </c>
      <c r="AH61" s="44">
        <f t="shared" ref="AH61:AH62" si="29">SUM(AI61:AJ61)</f>
        <v>0</v>
      </c>
      <c r="AI61" s="44">
        <f>+'[1]Phụ lục số 5'!AI61</f>
        <v>0</v>
      </c>
      <c r="AJ61" s="44">
        <f>+'[1]Phụ lục số 5'!AJ61</f>
        <v>0</v>
      </c>
      <c r="AK61" s="45"/>
      <c r="AL61" s="45"/>
      <c r="AM61" s="45"/>
      <c r="AN61" s="46"/>
      <c r="AO61" s="47">
        <f>AB59/3*2</f>
        <v>0</v>
      </c>
      <c r="AQ61" s="74"/>
    </row>
    <row r="62" spans="1:43" s="47" customFormat="1" x14ac:dyDescent="0.35">
      <c r="A62" s="37">
        <v>44</v>
      </c>
      <c r="B62" s="38" t="s">
        <v>91</v>
      </c>
      <c r="C62" s="71">
        <f t="shared" si="16"/>
        <v>16500</v>
      </c>
      <c r="D62" s="71">
        <f t="shared" si="27"/>
        <v>0</v>
      </c>
      <c r="E62" s="45"/>
      <c r="F62" s="45"/>
      <c r="G62" s="72"/>
      <c r="H62" s="45"/>
      <c r="I62" s="72"/>
      <c r="J62" s="45"/>
      <c r="K62" s="45"/>
      <c r="L62" s="45"/>
      <c r="M62" s="45"/>
      <c r="N62" s="45"/>
      <c r="O62" s="45"/>
      <c r="P62" s="43">
        <f t="shared" si="28"/>
        <v>16500</v>
      </c>
      <c r="Q62" s="43">
        <f>+'[1]Phụ lục số 5'!Q62</f>
        <v>0</v>
      </c>
      <c r="R62" s="43">
        <f>+'[1]Phụ lục số 5'!R62</f>
        <v>0</v>
      </c>
      <c r="S62" s="43">
        <f>+'[1]Phụ lục số 5'!S62</f>
        <v>16500</v>
      </c>
      <c r="T62" s="43">
        <f>+'[1]Phụ lục số 5'!T62</f>
        <v>0</v>
      </c>
      <c r="U62" s="43">
        <f>+'[1]Phụ lục số 5'!U62</f>
        <v>0</v>
      </c>
      <c r="V62" s="43">
        <f>+'[1]Phụ lục số 5'!V62</f>
        <v>0</v>
      </c>
      <c r="W62" s="43">
        <f>+'[1]Phụ lục số 5'!W62</f>
        <v>0</v>
      </c>
      <c r="X62" s="43">
        <f>+'[1]Phụ lục số 5'!X62</f>
        <v>0</v>
      </c>
      <c r="Y62" s="43">
        <f>+'[1]Phụ lục số 5'!Y62</f>
        <v>0</v>
      </c>
      <c r="Z62" s="43">
        <f>+'[1]Phụ lục số 5'!Z62</f>
        <v>0</v>
      </c>
      <c r="AA62" s="43">
        <f>+'[1]Phụ lục số 5'!AA62</f>
        <v>0</v>
      </c>
      <c r="AB62" s="43">
        <f>+'[1]Phụ lục số 5'!AB62</f>
        <v>0</v>
      </c>
      <c r="AC62" s="43">
        <f>+'[1]Phụ lục số 5'!AC62</f>
        <v>0</v>
      </c>
      <c r="AD62" s="43">
        <f>+'[1]Phụ lục số 5'!AD62</f>
        <v>0</v>
      </c>
      <c r="AE62" s="43">
        <f>+'[1]Phụ lục số 5'!AE62</f>
        <v>0</v>
      </c>
      <c r="AF62" s="43">
        <f>+'[1]Phụ lục số 5'!AF62</f>
        <v>0</v>
      </c>
      <c r="AG62" s="43">
        <f>+'[1]Phụ lục số 5'!AG62</f>
        <v>0</v>
      </c>
      <c r="AH62" s="44">
        <f t="shared" si="29"/>
        <v>0</v>
      </c>
      <c r="AI62" s="44">
        <f>+'[1]Phụ lục số 5'!AI62</f>
        <v>0</v>
      </c>
      <c r="AJ62" s="44">
        <f>+'[1]Phụ lục số 5'!AJ62</f>
        <v>0</v>
      </c>
      <c r="AK62" s="45"/>
      <c r="AL62" s="45"/>
      <c r="AM62" s="45"/>
      <c r="AN62" s="75"/>
    </row>
    <row r="63" spans="1:43" s="68" customFormat="1" ht="17.5" x14ac:dyDescent="0.35">
      <c r="A63" s="26" t="s">
        <v>92</v>
      </c>
      <c r="B63" s="27" t="s">
        <v>93</v>
      </c>
      <c r="C63" s="58">
        <f>SUM(C64:C79)</f>
        <v>498071.2</v>
      </c>
      <c r="D63" s="58">
        <f t="shared" ref="D63:O63" si="30">SUM(D64:D77)</f>
        <v>0</v>
      </c>
      <c r="E63" s="58">
        <f t="shared" si="30"/>
        <v>0</v>
      </c>
      <c r="F63" s="58">
        <f t="shared" si="30"/>
        <v>0</v>
      </c>
      <c r="G63" s="73"/>
      <c r="H63" s="58">
        <f t="shared" si="30"/>
        <v>0</v>
      </c>
      <c r="I63" s="73"/>
      <c r="J63" s="58"/>
      <c r="K63" s="58">
        <f t="shared" si="30"/>
        <v>0</v>
      </c>
      <c r="L63" s="58"/>
      <c r="M63" s="58"/>
      <c r="N63" s="58"/>
      <c r="O63" s="58">
        <f t="shared" si="30"/>
        <v>0</v>
      </c>
      <c r="P63" s="58">
        <f>SUM(P64:P79)</f>
        <v>383595.2</v>
      </c>
      <c r="Q63" s="58">
        <f t="shared" ref="Q63:AM63" si="31">SUM(Q64:Q79)</f>
        <v>0</v>
      </c>
      <c r="R63" s="58">
        <f t="shared" si="31"/>
        <v>0</v>
      </c>
      <c r="S63" s="58">
        <f t="shared" si="31"/>
        <v>0</v>
      </c>
      <c r="T63" s="58">
        <f t="shared" si="31"/>
        <v>0</v>
      </c>
      <c r="U63" s="58">
        <f t="shared" si="31"/>
        <v>367885</v>
      </c>
      <c r="V63" s="58">
        <f t="shared" si="31"/>
        <v>0</v>
      </c>
      <c r="W63" s="58">
        <f t="shared" si="31"/>
        <v>9765</v>
      </c>
      <c r="X63" s="58">
        <f t="shared" si="31"/>
        <v>0</v>
      </c>
      <c r="Y63" s="58">
        <f t="shared" si="31"/>
        <v>0</v>
      </c>
      <c r="Z63" s="58">
        <f t="shared" si="31"/>
        <v>0</v>
      </c>
      <c r="AA63" s="58">
        <f t="shared" si="31"/>
        <v>0</v>
      </c>
      <c r="AB63" s="58">
        <f t="shared" si="31"/>
        <v>0</v>
      </c>
      <c r="AC63" s="58">
        <f t="shared" si="31"/>
        <v>5945.2</v>
      </c>
      <c r="AD63" s="58">
        <f t="shared" si="31"/>
        <v>0</v>
      </c>
      <c r="AE63" s="58">
        <f t="shared" si="31"/>
        <v>0</v>
      </c>
      <c r="AF63" s="58">
        <f t="shared" si="31"/>
        <v>0</v>
      </c>
      <c r="AG63" s="58">
        <f t="shared" si="31"/>
        <v>0</v>
      </c>
      <c r="AH63" s="58">
        <f t="shared" si="31"/>
        <v>114476</v>
      </c>
      <c r="AI63" s="58">
        <f t="shared" si="31"/>
        <v>0</v>
      </c>
      <c r="AJ63" s="58">
        <f t="shared" si="31"/>
        <v>114476</v>
      </c>
      <c r="AK63" s="58">
        <f t="shared" si="31"/>
        <v>0</v>
      </c>
      <c r="AL63" s="58">
        <f t="shared" si="31"/>
        <v>0</v>
      </c>
      <c r="AM63" s="58">
        <f t="shared" si="31"/>
        <v>0</v>
      </c>
      <c r="AN63" s="67"/>
    </row>
    <row r="64" spans="1:43" s="47" customFormat="1" x14ac:dyDescent="0.35">
      <c r="A64" s="37">
        <v>45</v>
      </c>
      <c r="B64" s="38" t="s">
        <v>94</v>
      </c>
      <c r="C64" s="71">
        <f t="shared" si="16"/>
        <v>482201</v>
      </c>
      <c r="D64" s="71">
        <f t="shared" si="27"/>
        <v>0</v>
      </c>
      <c r="E64" s="45"/>
      <c r="F64" s="45"/>
      <c r="G64" s="72"/>
      <c r="H64" s="45"/>
      <c r="I64" s="72"/>
      <c r="J64" s="45"/>
      <c r="K64" s="45"/>
      <c r="L64" s="45"/>
      <c r="M64" s="45"/>
      <c r="N64" s="45"/>
      <c r="O64" s="45"/>
      <c r="P64" s="43">
        <f t="shared" si="28"/>
        <v>367885</v>
      </c>
      <c r="Q64" s="43">
        <f>+'[1]Phụ lục số 5'!Q64</f>
        <v>0</v>
      </c>
      <c r="R64" s="43">
        <f>+'[1]Phụ lục số 5'!R64</f>
        <v>0</v>
      </c>
      <c r="S64" s="43">
        <f>+'[1]Phụ lục số 5'!S64</f>
        <v>0</v>
      </c>
      <c r="T64" s="43">
        <f>+'[1]Phụ lục số 5'!T64</f>
        <v>0</v>
      </c>
      <c r="U64" s="43">
        <f>+'[1]Phụ lục số 5'!U64</f>
        <v>367885</v>
      </c>
      <c r="V64" s="43">
        <f>+'[1]Phụ lục số 5'!V64</f>
        <v>0</v>
      </c>
      <c r="W64" s="43">
        <f>+'[1]Phụ lục số 5'!W64</f>
        <v>0</v>
      </c>
      <c r="X64" s="43">
        <f>+'[1]Phụ lục số 5'!X64</f>
        <v>0</v>
      </c>
      <c r="Y64" s="43">
        <f>+'[1]Phụ lục số 5'!Y64</f>
        <v>0</v>
      </c>
      <c r="Z64" s="43">
        <f>+'[1]Phụ lục số 5'!Z64</f>
        <v>0</v>
      </c>
      <c r="AA64" s="43">
        <f>+'[1]Phụ lục số 5'!AA64</f>
        <v>0</v>
      </c>
      <c r="AB64" s="43">
        <f>+'[1]Phụ lục số 5'!AB64</f>
        <v>0</v>
      </c>
      <c r="AC64" s="43">
        <f>+'[1]Phụ lục số 5'!AC64</f>
        <v>0</v>
      </c>
      <c r="AD64" s="43">
        <f>+'[1]Phụ lục số 5'!AD64</f>
        <v>0</v>
      </c>
      <c r="AE64" s="43">
        <f>+'[1]Phụ lục số 5'!AE64</f>
        <v>0</v>
      </c>
      <c r="AF64" s="43">
        <f>+'[1]Phụ lục số 5'!AF64</f>
        <v>0</v>
      </c>
      <c r="AG64" s="43">
        <f>+'[1]Phụ lục số 5'!AG64</f>
        <v>0</v>
      </c>
      <c r="AH64" s="44">
        <f>SUM(AI64:AJ64)</f>
        <v>114316</v>
      </c>
      <c r="AI64" s="44">
        <f>'[1]Phụ lục số 5'!AI64</f>
        <v>0</v>
      </c>
      <c r="AJ64" s="44">
        <f>'[1]Phụ lục số 5'!AJ64</f>
        <v>114316</v>
      </c>
      <c r="AK64" s="45"/>
      <c r="AL64" s="45"/>
      <c r="AM64" s="45"/>
      <c r="AN64" s="46"/>
    </row>
    <row r="65" spans="1:40" s="47" customFormat="1" x14ac:dyDescent="0.35">
      <c r="A65" s="37">
        <v>46</v>
      </c>
      <c r="B65" s="38" t="s">
        <v>95</v>
      </c>
      <c r="C65" s="71">
        <f t="shared" si="16"/>
        <v>0</v>
      </c>
      <c r="D65" s="71">
        <f t="shared" si="27"/>
        <v>0</v>
      </c>
      <c r="E65" s="45"/>
      <c r="F65" s="45"/>
      <c r="G65" s="72"/>
      <c r="H65" s="45"/>
      <c r="I65" s="72"/>
      <c r="J65" s="45"/>
      <c r="K65" s="45"/>
      <c r="L65" s="45"/>
      <c r="M65" s="45"/>
      <c r="N65" s="45"/>
      <c r="O65" s="45"/>
      <c r="P65" s="43">
        <f t="shared" si="28"/>
        <v>0</v>
      </c>
      <c r="Q65" s="43">
        <f>+'[1]Phụ lục số 5'!Q65</f>
        <v>0</v>
      </c>
      <c r="R65" s="43">
        <f>+'[1]Phụ lục số 5'!R65</f>
        <v>0</v>
      </c>
      <c r="S65" s="43">
        <f>+'[1]Phụ lục số 5'!S65</f>
        <v>0</v>
      </c>
      <c r="T65" s="43">
        <f>+'[1]Phụ lục số 5'!T65</f>
        <v>0</v>
      </c>
      <c r="U65" s="43">
        <f>+'[1]Phụ lục số 5'!U65</f>
        <v>0</v>
      </c>
      <c r="V65" s="43">
        <f>+'[1]Phụ lục số 5'!V65</f>
        <v>0</v>
      </c>
      <c r="W65" s="43">
        <f>+'[1]Phụ lục số 5'!W65</f>
        <v>0</v>
      </c>
      <c r="X65" s="43">
        <f>+'[1]Phụ lục số 5'!X65</f>
        <v>0</v>
      </c>
      <c r="Y65" s="43">
        <f>+'[1]Phụ lục số 5'!Y65</f>
        <v>0</v>
      </c>
      <c r="Z65" s="43">
        <f>+'[1]Phụ lục số 5'!Z65</f>
        <v>0</v>
      </c>
      <c r="AA65" s="43">
        <f>+'[1]Phụ lục số 5'!AA65</f>
        <v>0</v>
      </c>
      <c r="AB65" s="43">
        <f>+'[1]Phụ lục số 5'!AB65</f>
        <v>0</v>
      </c>
      <c r="AC65" s="43">
        <f>+'[1]Phụ lục số 5'!AC65</f>
        <v>0</v>
      </c>
      <c r="AD65" s="43">
        <f>+'[1]Phụ lục số 5'!AD65</f>
        <v>0</v>
      </c>
      <c r="AE65" s="43">
        <f>+'[1]Phụ lục số 5'!AE65</f>
        <v>0</v>
      </c>
      <c r="AF65" s="43">
        <f>+'[1]Phụ lục số 5'!AF65</f>
        <v>0</v>
      </c>
      <c r="AG65" s="43">
        <f>+'[1]Phụ lục số 5'!AG65</f>
        <v>0</v>
      </c>
      <c r="AH65" s="44">
        <f>SUM(AI65:AJ65)</f>
        <v>0</v>
      </c>
      <c r="AI65" s="44">
        <f>'[1]Phụ lục số 5'!AI65</f>
        <v>0</v>
      </c>
      <c r="AJ65" s="44">
        <f>'[1]Phụ lục số 5'!AJ65</f>
        <v>0</v>
      </c>
      <c r="AK65" s="45"/>
      <c r="AL65" s="45"/>
      <c r="AM65" s="45"/>
      <c r="AN65" s="46"/>
    </row>
    <row r="66" spans="1:40" s="47" customFormat="1" x14ac:dyDescent="0.35">
      <c r="A66" s="37">
        <v>47</v>
      </c>
      <c r="B66" s="38" t="s">
        <v>96</v>
      </c>
      <c r="C66" s="71">
        <f t="shared" si="16"/>
        <v>1625</v>
      </c>
      <c r="D66" s="71">
        <f t="shared" si="27"/>
        <v>0</v>
      </c>
      <c r="E66" s="45"/>
      <c r="F66" s="45"/>
      <c r="G66" s="72"/>
      <c r="H66" s="45"/>
      <c r="I66" s="72"/>
      <c r="J66" s="45"/>
      <c r="K66" s="45"/>
      <c r="L66" s="45"/>
      <c r="M66" s="45"/>
      <c r="N66" s="45"/>
      <c r="O66" s="45"/>
      <c r="P66" s="43">
        <f t="shared" si="28"/>
        <v>1465</v>
      </c>
      <c r="Q66" s="43">
        <f>+'[1]Phụ lục số 5'!Q66</f>
        <v>0</v>
      </c>
      <c r="R66" s="43">
        <f>+'[1]Phụ lục số 5'!R66</f>
        <v>0</v>
      </c>
      <c r="S66" s="43">
        <f>+'[1]Phụ lục số 5'!S66</f>
        <v>0</v>
      </c>
      <c r="T66" s="43">
        <f>+'[1]Phụ lục số 5'!T66</f>
        <v>0</v>
      </c>
      <c r="U66" s="43">
        <f>+'[1]Phụ lục số 5'!U66</f>
        <v>0</v>
      </c>
      <c r="V66" s="43">
        <f>+'[1]Phụ lục số 5'!V66</f>
        <v>0</v>
      </c>
      <c r="W66" s="43">
        <f>+'[1]Phụ lục số 5'!W66</f>
        <v>0</v>
      </c>
      <c r="X66" s="43">
        <f>+'[1]Phụ lục số 5'!X66</f>
        <v>0</v>
      </c>
      <c r="Y66" s="43">
        <f>+'[1]Phụ lục số 5'!Y66</f>
        <v>0</v>
      </c>
      <c r="Z66" s="43">
        <f>+'[1]Phụ lục số 5'!Z66</f>
        <v>0</v>
      </c>
      <c r="AA66" s="43">
        <f>+'[1]Phụ lục số 5'!AA66</f>
        <v>0</v>
      </c>
      <c r="AB66" s="43">
        <f>+'[1]Phụ lục số 5'!AB66</f>
        <v>0</v>
      </c>
      <c r="AC66" s="43">
        <f>+'[1]Phụ lục số 5'!AC66</f>
        <v>1465</v>
      </c>
      <c r="AD66" s="43">
        <f>+'[1]Phụ lục số 5'!AD66</f>
        <v>0</v>
      </c>
      <c r="AE66" s="43">
        <f>+'[1]Phụ lục số 5'!AE66</f>
        <v>0</v>
      </c>
      <c r="AF66" s="43">
        <f>+'[1]Phụ lục số 5'!AF66</f>
        <v>0</v>
      </c>
      <c r="AG66" s="43">
        <f>+'[1]Phụ lục số 5'!AG66</f>
        <v>0</v>
      </c>
      <c r="AH66" s="44">
        <f t="shared" ref="AH66:AH77" si="32">SUM(AI66:AJ66)</f>
        <v>160</v>
      </c>
      <c r="AI66" s="44">
        <f>'[1]Phụ lục số 5'!AI66</f>
        <v>0</v>
      </c>
      <c r="AJ66" s="44">
        <f>'[1]Phụ lục số 5'!AJ66</f>
        <v>160</v>
      </c>
      <c r="AK66" s="45"/>
      <c r="AL66" s="45"/>
      <c r="AM66" s="45"/>
      <c r="AN66" s="46"/>
    </row>
    <row r="67" spans="1:40" s="47" customFormat="1" x14ac:dyDescent="0.35">
      <c r="A67" s="37">
        <v>48</v>
      </c>
      <c r="B67" s="76" t="s">
        <v>97</v>
      </c>
      <c r="C67" s="71">
        <f t="shared" si="16"/>
        <v>610</v>
      </c>
      <c r="D67" s="71">
        <f t="shared" si="27"/>
        <v>0</v>
      </c>
      <c r="E67" s="45"/>
      <c r="F67" s="45"/>
      <c r="G67" s="72"/>
      <c r="H67" s="45"/>
      <c r="I67" s="72"/>
      <c r="J67" s="45"/>
      <c r="K67" s="45"/>
      <c r="L67" s="45"/>
      <c r="M67" s="45"/>
      <c r="N67" s="45"/>
      <c r="O67" s="45"/>
      <c r="P67" s="43">
        <f t="shared" si="28"/>
        <v>610</v>
      </c>
      <c r="Q67" s="43">
        <f>+'[1]Phụ lục số 5'!Q67</f>
        <v>0</v>
      </c>
      <c r="R67" s="43">
        <f>+'[1]Phụ lục số 5'!R67</f>
        <v>0</v>
      </c>
      <c r="S67" s="43">
        <f>+'[1]Phụ lục số 5'!S67</f>
        <v>0</v>
      </c>
      <c r="T67" s="43">
        <f>+'[1]Phụ lục số 5'!T67</f>
        <v>0</v>
      </c>
      <c r="U67" s="43">
        <f>+'[1]Phụ lục số 5'!U67</f>
        <v>0</v>
      </c>
      <c r="V67" s="43">
        <f>+'[1]Phụ lục số 5'!V67</f>
        <v>0</v>
      </c>
      <c r="W67" s="43">
        <f>+'[1]Phụ lục số 5'!W67</f>
        <v>0</v>
      </c>
      <c r="X67" s="43">
        <f>+'[1]Phụ lục số 5'!X67</f>
        <v>0</v>
      </c>
      <c r="Y67" s="43">
        <f>+'[1]Phụ lục số 5'!Y67</f>
        <v>0</v>
      </c>
      <c r="Z67" s="43">
        <f>+'[1]Phụ lục số 5'!Z67</f>
        <v>0</v>
      </c>
      <c r="AA67" s="43">
        <f>+'[1]Phụ lục số 5'!AA67</f>
        <v>0</v>
      </c>
      <c r="AB67" s="43">
        <f>+'[1]Phụ lục số 5'!AB67</f>
        <v>0</v>
      </c>
      <c r="AC67" s="77">
        <f>+'[1]Phụ lục số 5'!AC67</f>
        <v>610</v>
      </c>
      <c r="AD67" s="43">
        <f>+'[1]Phụ lục số 5'!AD67</f>
        <v>0</v>
      </c>
      <c r="AE67" s="43">
        <f>+'[1]Phụ lục số 5'!AE67</f>
        <v>0</v>
      </c>
      <c r="AF67" s="43">
        <f>+'[1]Phụ lục số 5'!AF67</f>
        <v>0</v>
      </c>
      <c r="AG67" s="43">
        <f>+'[1]Phụ lục số 5'!AG67</f>
        <v>0</v>
      </c>
      <c r="AH67" s="61">
        <f t="shared" si="32"/>
        <v>0</v>
      </c>
      <c r="AI67" s="44">
        <f>'[1]Phụ lục số 5'!AI67</f>
        <v>0</v>
      </c>
      <c r="AJ67" s="44">
        <f>'[1]Phụ lục số 5'!AJ67</f>
        <v>0</v>
      </c>
      <c r="AK67" s="45"/>
      <c r="AL67" s="45"/>
      <c r="AM67" s="45"/>
      <c r="AN67" s="46"/>
    </row>
    <row r="68" spans="1:40" s="47" customFormat="1" ht="36" x14ac:dyDescent="0.35">
      <c r="A68" s="37">
        <v>49</v>
      </c>
      <c r="B68" s="76" t="s">
        <v>98</v>
      </c>
      <c r="C68" s="71">
        <f t="shared" si="16"/>
        <v>530</v>
      </c>
      <c r="D68" s="71">
        <f t="shared" si="27"/>
        <v>0</v>
      </c>
      <c r="E68" s="45"/>
      <c r="F68" s="45"/>
      <c r="G68" s="72"/>
      <c r="H68" s="45"/>
      <c r="I68" s="72"/>
      <c r="J68" s="45"/>
      <c r="K68" s="45"/>
      <c r="L68" s="45"/>
      <c r="M68" s="45"/>
      <c r="N68" s="45"/>
      <c r="O68" s="45"/>
      <c r="P68" s="43">
        <f t="shared" si="28"/>
        <v>530</v>
      </c>
      <c r="Q68" s="43">
        <f>+'[1]Phụ lục số 5'!Q68</f>
        <v>0</v>
      </c>
      <c r="R68" s="43">
        <f>+'[1]Phụ lục số 5'!R68</f>
        <v>0</v>
      </c>
      <c r="S68" s="43">
        <f>+'[1]Phụ lục số 5'!S68</f>
        <v>0</v>
      </c>
      <c r="T68" s="43">
        <f>+'[1]Phụ lục số 5'!T68</f>
        <v>0</v>
      </c>
      <c r="U68" s="43">
        <f>+'[1]Phụ lục số 5'!U68</f>
        <v>0</v>
      </c>
      <c r="V68" s="43">
        <f>+'[1]Phụ lục số 5'!V68</f>
        <v>0</v>
      </c>
      <c r="W68" s="43">
        <f>+'[1]Phụ lục số 5'!W68</f>
        <v>0</v>
      </c>
      <c r="X68" s="43">
        <f>+'[1]Phụ lục số 5'!X68</f>
        <v>0</v>
      </c>
      <c r="Y68" s="43">
        <f>+'[1]Phụ lục số 5'!Y68</f>
        <v>0</v>
      </c>
      <c r="Z68" s="43">
        <f>+'[1]Phụ lục số 5'!Z68</f>
        <v>0</v>
      </c>
      <c r="AA68" s="43">
        <f>+'[1]Phụ lục số 5'!AA68</f>
        <v>0</v>
      </c>
      <c r="AB68" s="43">
        <f>+'[1]Phụ lục số 5'!AB68</f>
        <v>0</v>
      </c>
      <c r="AC68" s="43">
        <f>+'[1]Phụ lục số 5'!AC68</f>
        <v>530</v>
      </c>
      <c r="AD68" s="43">
        <f>+'[1]Phụ lục số 5'!AD68</f>
        <v>0</v>
      </c>
      <c r="AE68" s="43">
        <f>+'[1]Phụ lục số 5'!AE68</f>
        <v>0</v>
      </c>
      <c r="AF68" s="43">
        <f>+'[1]Phụ lục số 5'!AF68</f>
        <v>0</v>
      </c>
      <c r="AG68" s="43">
        <f>+'[1]Phụ lục số 5'!AG68</f>
        <v>0</v>
      </c>
      <c r="AH68" s="61">
        <f t="shared" si="32"/>
        <v>0</v>
      </c>
      <c r="AI68" s="44">
        <f>'[1]Phụ lục số 5'!AI68</f>
        <v>0</v>
      </c>
      <c r="AJ68" s="44">
        <f>'[1]Phụ lục số 5'!AJ68</f>
        <v>0</v>
      </c>
      <c r="AK68" s="45"/>
      <c r="AL68" s="45"/>
      <c r="AM68" s="45"/>
      <c r="AN68" s="46"/>
    </row>
    <row r="69" spans="1:40" s="47" customFormat="1" x14ac:dyDescent="0.35">
      <c r="A69" s="37">
        <v>50</v>
      </c>
      <c r="B69" s="76" t="s">
        <v>99</v>
      </c>
      <c r="C69" s="71">
        <f t="shared" si="16"/>
        <v>550</v>
      </c>
      <c r="D69" s="71">
        <f t="shared" si="27"/>
        <v>0</v>
      </c>
      <c r="E69" s="45"/>
      <c r="F69" s="45"/>
      <c r="G69" s="72"/>
      <c r="H69" s="45"/>
      <c r="I69" s="72"/>
      <c r="J69" s="45"/>
      <c r="K69" s="45"/>
      <c r="L69" s="45"/>
      <c r="M69" s="45"/>
      <c r="N69" s="45"/>
      <c r="O69" s="45"/>
      <c r="P69" s="43">
        <f t="shared" si="28"/>
        <v>550</v>
      </c>
      <c r="Q69" s="43">
        <f>+'[1]Phụ lục số 5'!Q69</f>
        <v>0</v>
      </c>
      <c r="R69" s="43">
        <f>+'[1]Phụ lục số 5'!R69</f>
        <v>0</v>
      </c>
      <c r="S69" s="43">
        <f>+'[1]Phụ lục số 5'!S69</f>
        <v>0</v>
      </c>
      <c r="T69" s="43">
        <f>+'[1]Phụ lục số 5'!T69</f>
        <v>0</v>
      </c>
      <c r="U69" s="43">
        <f>+'[1]Phụ lục số 5'!U69</f>
        <v>0</v>
      </c>
      <c r="V69" s="43">
        <f>+'[1]Phụ lục số 5'!V69</f>
        <v>0</v>
      </c>
      <c r="W69" s="43">
        <f>+'[1]Phụ lục số 5'!W69</f>
        <v>0</v>
      </c>
      <c r="X69" s="43">
        <f>+'[1]Phụ lục số 5'!X69</f>
        <v>0</v>
      </c>
      <c r="Y69" s="43">
        <f>+'[1]Phụ lục số 5'!Y69</f>
        <v>0</v>
      </c>
      <c r="Z69" s="43">
        <f>+'[1]Phụ lục số 5'!Z69</f>
        <v>0</v>
      </c>
      <c r="AA69" s="43">
        <f>+'[1]Phụ lục số 5'!AA69</f>
        <v>0</v>
      </c>
      <c r="AB69" s="43">
        <f>+'[1]Phụ lục số 5'!AB69</f>
        <v>0</v>
      </c>
      <c r="AC69" s="43">
        <f>+'[1]Phụ lục số 5'!AC69</f>
        <v>550</v>
      </c>
      <c r="AD69" s="43">
        <f>+'[1]Phụ lục số 5'!AD69</f>
        <v>0</v>
      </c>
      <c r="AE69" s="43">
        <f>+'[1]Phụ lục số 5'!AE69</f>
        <v>0</v>
      </c>
      <c r="AF69" s="43">
        <f>+'[1]Phụ lục số 5'!AF69</f>
        <v>0</v>
      </c>
      <c r="AG69" s="43">
        <f>+'[1]Phụ lục số 5'!AG69</f>
        <v>0</v>
      </c>
      <c r="AH69" s="61">
        <f t="shared" si="32"/>
        <v>0</v>
      </c>
      <c r="AI69" s="44">
        <f>'[1]Phụ lục số 5'!AI69</f>
        <v>0</v>
      </c>
      <c r="AJ69" s="44">
        <f>'[1]Phụ lục số 5'!AJ69</f>
        <v>0</v>
      </c>
      <c r="AK69" s="45"/>
      <c r="AL69" s="45"/>
      <c r="AM69" s="45"/>
      <c r="AN69" s="46"/>
    </row>
    <row r="70" spans="1:40" s="47" customFormat="1" x14ac:dyDescent="0.35">
      <c r="A70" s="37">
        <v>51</v>
      </c>
      <c r="B70" s="76" t="s">
        <v>100</v>
      </c>
      <c r="C70" s="71">
        <f t="shared" si="16"/>
        <v>435</v>
      </c>
      <c r="D70" s="71">
        <f t="shared" si="27"/>
        <v>0</v>
      </c>
      <c r="E70" s="45"/>
      <c r="F70" s="45"/>
      <c r="G70" s="72"/>
      <c r="H70" s="45"/>
      <c r="I70" s="72"/>
      <c r="J70" s="45"/>
      <c r="K70" s="45"/>
      <c r="L70" s="45"/>
      <c r="M70" s="45"/>
      <c r="N70" s="45"/>
      <c r="O70" s="45"/>
      <c r="P70" s="43">
        <f t="shared" si="28"/>
        <v>435</v>
      </c>
      <c r="Q70" s="43">
        <f>+'[1]Phụ lục số 5'!Q70</f>
        <v>0</v>
      </c>
      <c r="R70" s="43">
        <f>+'[1]Phụ lục số 5'!R70</f>
        <v>0</v>
      </c>
      <c r="S70" s="43">
        <f>+'[1]Phụ lục số 5'!S70</f>
        <v>0</v>
      </c>
      <c r="T70" s="43">
        <f>+'[1]Phụ lục số 5'!T70</f>
        <v>0</v>
      </c>
      <c r="U70" s="43">
        <f>+'[1]Phụ lục số 5'!U70</f>
        <v>0</v>
      </c>
      <c r="V70" s="43">
        <f>+'[1]Phụ lục số 5'!V70</f>
        <v>0</v>
      </c>
      <c r="W70" s="43">
        <f>+'[1]Phụ lục số 5'!W70</f>
        <v>0</v>
      </c>
      <c r="X70" s="43">
        <f>+'[1]Phụ lục số 5'!X70</f>
        <v>0</v>
      </c>
      <c r="Y70" s="43">
        <f>+'[1]Phụ lục số 5'!Y70</f>
        <v>0</v>
      </c>
      <c r="Z70" s="43">
        <f>+'[1]Phụ lục số 5'!Z70</f>
        <v>0</v>
      </c>
      <c r="AA70" s="43">
        <f>+'[1]Phụ lục số 5'!AA70</f>
        <v>0</v>
      </c>
      <c r="AB70" s="43">
        <f>+'[1]Phụ lục số 5'!AB70</f>
        <v>0</v>
      </c>
      <c r="AC70" s="43">
        <f>+'[1]Phụ lục số 5'!AC70</f>
        <v>435</v>
      </c>
      <c r="AD70" s="43">
        <f>+'[1]Phụ lục số 5'!AD70</f>
        <v>0</v>
      </c>
      <c r="AE70" s="43">
        <f>+'[1]Phụ lục số 5'!AE70</f>
        <v>0</v>
      </c>
      <c r="AF70" s="43">
        <f>+'[1]Phụ lục số 5'!AF70</f>
        <v>0</v>
      </c>
      <c r="AG70" s="43">
        <f>+'[1]Phụ lục số 5'!AG70</f>
        <v>0</v>
      </c>
      <c r="AH70" s="61">
        <f t="shared" si="32"/>
        <v>0</v>
      </c>
      <c r="AI70" s="44">
        <f>'[1]Phụ lục số 5'!AI70</f>
        <v>0</v>
      </c>
      <c r="AJ70" s="44">
        <f>'[1]Phụ lục số 5'!AJ70</f>
        <v>0</v>
      </c>
      <c r="AK70" s="45"/>
      <c r="AL70" s="45"/>
      <c r="AM70" s="45"/>
      <c r="AN70" s="46"/>
    </row>
    <row r="71" spans="1:40" s="47" customFormat="1" x14ac:dyDescent="0.35">
      <c r="A71" s="37">
        <v>52</v>
      </c>
      <c r="B71" s="76" t="s">
        <v>101</v>
      </c>
      <c r="C71" s="71">
        <f t="shared" si="16"/>
        <v>676</v>
      </c>
      <c r="D71" s="71">
        <f t="shared" si="27"/>
        <v>0</v>
      </c>
      <c r="E71" s="45"/>
      <c r="F71" s="45"/>
      <c r="G71" s="72"/>
      <c r="H71" s="45"/>
      <c r="I71" s="72"/>
      <c r="J71" s="45"/>
      <c r="K71" s="45"/>
      <c r="L71" s="45"/>
      <c r="M71" s="45"/>
      <c r="N71" s="45"/>
      <c r="O71" s="45"/>
      <c r="P71" s="43">
        <f t="shared" si="28"/>
        <v>676</v>
      </c>
      <c r="Q71" s="43">
        <f>+'[1]Phụ lục số 5'!Q71</f>
        <v>0</v>
      </c>
      <c r="R71" s="43">
        <f>+'[1]Phụ lục số 5'!R71</f>
        <v>0</v>
      </c>
      <c r="S71" s="43">
        <f>+'[1]Phụ lục số 5'!S71</f>
        <v>0</v>
      </c>
      <c r="T71" s="43">
        <f>+'[1]Phụ lục số 5'!T71</f>
        <v>0</v>
      </c>
      <c r="U71" s="43">
        <f>+'[1]Phụ lục số 5'!U71</f>
        <v>0</v>
      </c>
      <c r="V71" s="43">
        <f>+'[1]Phụ lục số 5'!V71</f>
        <v>0</v>
      </c>
      <c r="W71" s="43">
        <f>+'[1]Phụ lục số 5'!W71</f>
        <v>0</v>
      </c>
      <c r="X71" s="43">
        <f>+'[1]Phụ lục số 5'!X71</f>
        <v>0</v>
      </c>
      <c r="Y71" s="43">
        <f>+'[1]Phụ lục số 5'!Y71</f>
        <v>0</v>
      </c>
      <c r="Z71" s="43">
        <f>+'[1]Phụ lục số 5'!Z71</f>
        <v>0</v>
      </c>
      <c r="AA71" s="43">
        <f>+'[1]Phụ lục số 5'!AA71</f>
        <v>0</v>
      </c>
      <c r="AB71" s="43">
        <f>+'[1]Phụ lục số 5'!AB71</f>
        <v>0</v>
      </c>
      <c r="AC71" s="77">
        <f>+'[1]Phụ lục số 5'!AC71</f>
        <v>676</v>
      </c>
      <c r="AD71" s="43">
        <f>+'[1]Phụ lục số 5'!AD71</f>
        <v>0</v>
      </c>
      <c r="AE71" s="43">
        <f>+'[1]Phụ lục số 5'!AE71</f>
        <v>0</v>
      </c>
      <c r="AF71" s="43">
        <f>+'[1]Phụ lục số 5'!AF71</f>
        <v>0</v>
      </c>
      <c r="AG71" s="43">
        <f>+'[1]Phụ lục số 5'!AG71</f>
        <v>0</v>
      </c>
      <c r="AH71" s="61">
        <f t="shared" si="32"/>
        <v>0</v>
      </c>
      <c r="AI71" s="44">
        <f>'[1]Phụ lục số 5'!AI71</f>
        <v>0</v>
      </c>
      <c r="AJ71" s="44">
        <f>'[1]Phụ lục số 5'!AJ71</f>
        <v>0</v>
      </c>
      <c r="AK71" s="45"/>
      <c r="AL71" s="45"/>
      <c r="AM71" s="45"/>
      <c r="AN71" s="46"/>
    </row>
    <row r="72" spans="1:40" s="47" customFormat="1" x14ac:dyDescent="0.35">
      <c r="A72" s="37">
        <v>53</v>
      </c>
      <c r="B72" s="76" t="s">
        <v>102</v>
      </c>
      <c r="C72" s="71">
        <f t="shared" si="16"/>
        <v>729.2</v>
      </c>
      <c r="D72" s="71">
        <f t="shared" si="27"/>
        <v>0</v>
      </c>
      <c r="E72" s="45"/>
      <c r="F72" s="45"/>
      <c r="G72" s="72"/>
      <c r="H72" s="45"/>
      <c r="I72" s="72"/>
      <c r="J72" s="45"/>
      <c r="K72" s="45"/>
      <c r="L72" s="45"/>
      <c r="M72" s="45"/>
      <c r="N72" s="45"/>
      <c r="O72" s="45"/>
      <c r="P72" s="43">
        <f t="shared" si="28"/>
        <v>729.2</v>
      </c>
      <c r="Q72" s="43">
        <f>+'[1]Phụ lục số 5'!Q72</f>
        <v>0</v>
      </c>
      <c r="R72" s="43">
        <f>+'[1]Phụ lục số 5'!R72</f>
        <v>0</v>
      </c>
      <c r="S72" s="43">
        <f>+'[1]Phụ lục số 5'!S72</f>
        <v>0</v>
      </c>
      <c r="T72" s="43">
        <f>+'[1]Phụ lục số 5'!T72</f>
        <v>0</v>
      </c>
      <c r="U72" s="43">
        <f>+'[1]Phụ lục số 5'!U72</f>
        <v>0</v>
      </c>
      <c r="V72" s="43">
        <f>+'[1]Phụ lục số 5'!V72</f>
        <v>0</v>
      </c>
      <c r="W72" s="43">
        <f>+'[1]Phụ lục số 5'!W72</f>
        <v>0</v>
      </c>
      <c r="X72" s="43">
        <f>+'[1]Phụ lục số 5'!X72</f>
        <v>0</v>
      </c>
      <c r="Y72" s="43">
        <f>+'[1]Phụ lục số 5'!Y72</f>
        <v>0</v>
      </c>
      <c r="Z72" s="43">
        <f>+'[1]Phụ lục số 5'!Z72</f>
        <v>0</v>
      </c>
      <c r="AA72" s="43">
        <f>+'[1]Phụ lục số 5'!AA72</f>
        <v>0</v>
      </c>
      <c r="AB72" s="43">
        <f>+'[1]Phụ lục số 5'!AB72</f>
        <v>0</v>
      </c>
      <c r="AC72" s="43">
        <f>+'[1]Phụ lục số 5'!AC72</f>
        <v>729.2</v>
      </c>
      <c r="AD72" s="43">
        <f>+'[1]Phụ lục số 5'!AD72</f>
        <v>0</v>
      </c>
      <c r="AE72" s="43">
        <f>+'[1]Phụ lục số 5'!AE72</f>
        <v>0</v>
      </c>
      <c r="AF72" s="43">
        <f>+'[1]Phụ lục số 5'!AF72</f>
        <v>0</v>
      </c>
      <c r="AG72" s="43">
        <f>+'[1]Phụ lục số 5'!AG72</f>
        <v>0</v>
      </c>
      <c r="AH72" s="61">
        <f t="shared" si="32"/>
        <v>0</v>
      </c>
      <c r="AI72" s="44">
        <f>'[1]Phụ lục số 5'!AI72</f>
        <v>0</v>
      </c>
      <c r="AJ72" s="44">
        <f>'[1]Phụ lục số 5'!AJ72</f>
        <v>0</v>
      </c>
      <c r="AK72" s="45"/>
      <c r="AL72" s="45"/>
      <c r="AM72" s="45"/>
      <c r="AN72" s="46"/>
    </row>
    <row r="73" spans="1:40" s="47" customFormat="1" x14ac:dyDescent="0.35">
      <c r="A73" s="37">
        <v>54</v>
      </c>
      <c r="B73" s="76" t="s">
        <v>103</v>
      </c>
      <c r="C73" s="71">
        <f t="shared" si="16"/>
        <v>150</v>
      </c>
      <c r="D73" s="71">
        <f t="shared" si="27"/>
        <v>0</v>
      </c>
      <c r="E73" s="45"/>
      <c r="F73" s="45"/>
      <c r="G73" s="72"/>
      <c r="H73" s="45"/>
      <c r="I73" s="72"/>
      <c r="J73" s="45"/>
      <c r="K73" s="45"/>
      <c r="L73" s="45"/>
      <c r="M73" s="45"/>
      <c r="N73" s="45"/>
      <c r="O73" s="45"/>
      <c r="P73" s="43">
        <f t="shared" si="28"/>
        <v>150</v>
      </c>
      <c r="Q73" s="43">
        <f>+'[1]Phụ lục số 5'!Q73</f>
        <v>0</v>
      </c>
      <c r="R73" s="43">
        <f>+'[1]Phụ lục số 5'!R73</f>
        <v>0</v>
      </c>
      <c r="S73" s="43">
        <f>+'[1]Phụ lục số 5'!S73</f>
        <v>0</v>
      </c>
      <c r="T73" s="43">
        <f>+'[1]Phụ lục số 5'!T73</f>
        <v>0</v>
      </c>
      <c r="U73" s="43">
        <f>+'[1]Phụ lục số 5'!U73</f>
        <v>0</v>
      </c>
      <c r="V73" s="43">
        <f>+'[1]Phụ lục số 5'!V73</f>
        <v>0</v>
      </c>
      <c r="W73" s="43">
        <f>+'[1]Phụ lục số 5'!W73</f>
        <v>0</v>
      </c>
      <c r="X73" s="43">
        <f>+'[1]Phụ lục số 5'!X73</f>
        <v>0</v>
      </c>
      <c r="Y73" s="43">
        <f>+'[1]Phụ lục số 5'!Y73</f>
        <v>0</v>
      </c>
      <c r="Z73" s="43">
        <f>+'[1]Phụ lục số 5'!Z73</f>
        <v>0</v>
      </c>
      <c r="AA73" s="43">
        <f>+'[1]Phụ lục số 5'!AA73</f>
        <v>0</v>
      </c>
      <c r="AB73" s="43">
        <f>+'[1]Phụ lục số 5'!AB73</f>
        <v>0</v>
      </c>
      <c r="AC73" s="43">
        <f>+'[1]Phụ lục số 5'!AC73</f>
        <v>150</v>
      </c>
      <c r="AD73" s="43">
        <f>+'[1]Phụ lục số 5'!AD73</f>
        <v>0</v>
      </c>
      <c r="AE73" s="43">
        <f>+'[1]Phụ lục số 5'!AE73</f>
        <v>0</v>
      </c>
      <c r="AF73" s="43">
        <f>+'[1]Phụ lục số 5'!AF73</f>
        <v>0</v>
      </c>
      <c r="AG73" s="43">
        <f>+'[1]Phụ lục số 5'!AG73</f>
        <v>0</v>
      </c>
      <c r="AH73" s="61">
        <f t="shared" si="32"/>
        <v>0</v>
      </c>
      <c r="AI73" s="44">
        <f>'[1]Phụ lục số 5'!AI73</f>
        <v>0</v>
      </c>
      <c r="AJ73" s="44">
        <f>'[1]Phụ lục số 5'!AJ73</f>
        <v>0</v>
      </c>
      <c r="AK73" s="45"/>
      <c r="AL73" s="45"/>
      <c r="AM73" s="45"/>
      <c r="AN73" s="46"/>
    </row>
    <row r="74" spans="1:40" s="47" customFormat="1" x14ac:dyDescent="0.35">
      <c r="A74" s="37">
        <v>55</v>
      </c>
      <c r="B74" s="76" t="s">
        <v>104</v>
      </c>
      <c r="C74" s="71">
        <f t="shared" si="16"/>
        <v>300</v>
      </c>
      <c r="D74" s="71">
        <f t="shared" si="27"/>
        <v>0</v>
      </c>
      <c r="E74" s="45"/>
      <c r="F74" s="45"/>
      <c r="G74" s="72"/>
      <c r="H74" s="45"/>
      <c r="I74" s="72"/>
      <c r="J74" s="45"/>
      <c r="K74" s="45"/>
      <c r="L74" s="45"/>
      <c r="M74" s="45"/>
      <c r="N74" s="45"/>
      <c r="O74" s="45"/>
      <c r="P74" s="43">
        <f t="shared" si="28"/>
        <v>300</v>
      </c>
      <c r="Q74" s="43">
        <f>+'[1]Phụ lục số 5'!Q74</f>
        <v>0</v>
      </c>
      <c r="R74" s="43">
        <f>+'[1]Phụ lục số 5'!R74</f>
        <v>0</v>
      </c>
      <c r="S74" s="43">
        <f>+'[1]Phụ lục số 5'!S74</f>
        <v>0</v>
      </c>
      <c r="T74" s="43">
        <f>+'[1]Phụ lục số 5'!T74</f>
        <v>0</v>
      </c>
      <c r="U74" s="43">
        <f>+'[1]Phụ lục số 5'!U74</f>
        <v>0</v>
      </c>
      <c r="V74" s="43">
        <f>+'[1]Phụ lục số 5'!V74</f>
        <v>0</v>
      </c>
      <c r="W74" s="43">
        <f>+'[1]Phụ lục số 5'!W74</f>
        <v>0</v>
      </c>
      <c r="X74" s="43">
        <f>+'[1]Phụ lục số 5'!X74</f>
        <v>0</v>
      </c>
      <c r="Y74" s="43">
        <f>+'[1]Phụ lục số 5'!Y74</f>
        <v>0</v>
      </c>
      <c r="Z74" s="43">
        <f>+'[1]Phụ lục số 5'!Z74</f>
        <v>0</v>
      </c>
      <c r="AA74" s="43">
        <f>+'[1]Phụ lục số 5'!AA74</f>
        <v>0</v>
      </c>
      <c r="AB74" s="43">
        <f>+'[1]Phụ lục số 5'!AB74</f>
        <v>0</v>
      </c>
      <c r="AC74" s="43">
        <f>+'[1]Phụ lục số 5'!AC74</f>
        <v>300</v>
      </c>
      <c r="AD74" s="43">
        <f>+'[1]Phụ lục số 5'!AD74</f>
        <v>0</v>
      </c>
      <c r="AE74" s="43">
        <f>+'[1]Phụ lục số 5'!AE74</f>
        <v>0</v>
      </c>
      <c r="AF74" s="43">
        <f>+'[1]Phụ lục số 5'!AF74</f>
        <v>0</v>
      </c>
      <c r="AG74" s="43">
        <f>+'[1]Phụ lục số 5'!AG74</f>
        <v>0</v>
      </c>
      <c r="AH74" s="61">
        <f t="shared" si="32"/>
        <v>0</v>
      </c>
      <c r="AI74" s="44">
        <f>'[1]Phụ lục số 5'!AI74</f>
        <v>0</v>
      </c>
      <c r="AJ74" s="44">
        <f>'[1]Phụ lục số 5'!AJ74</f>
        <v>0</v>
      </c>
      <c r="AK74" s="45"/>
      <c r="AL74" s="45"/>
      <c r="AM74" s="45"/>
      <c r="AN74" s="46"/>
    </row>
    <row r="75" spans="1:40" s="47" customFormat="1" x14ac:dyDescent="0.35">
      <c r="A75" s="37">
        <v>56</v>
      </c>
      <c r="B75" s="76" t="s">
        <v>105</v>
      </c>
      <c r="C75" s="71">
        <f t="shared" si="16"/>
        <v>0</v>
      </c>
      <c r="D75" s="71">
        <f t="shared" si="27"/>
        <v>0</v>
      </c>
      <c r="E75" s="45"/>
      <c r="F75" s="45"/>
      <c r="G75" s="72"/>
      <c r="H75" s="45"/>
      <c r="I75" s="72"/>
      <c r="J75" s="45"/>
      <c r="K75" s="45"/>
      <c r="L75" s="45"/>
      <c r="M75" s="45"/>
      <c r="N75" s="45"/>
      <c r="O75" s="45"/>
      <c r="P75" s="43">
        <f t="shared" si="28"/>
        <v>0</v>
      </c>
      <c r="Q75" s="43">
        <f>+'[1]Phụ lục số 5'!Q75</f>
        <v>0</v>
      </c>
      <c r="R75" s="43">
        <f>+'[1]Phụ lục số 5'!R75</f>
        <v>0</v>
      </c>
      <c r="S75" s="43">
        <f>+'[1]Phụ lục số 5'!S75</f>
        <v>0</v>
      </c>
      <c r="T75" s="43">
        <f>+'[1]Phụ lục số 5'!T75</f>
        <v>0</v>
      </c>
      <c r="U75" s="43">
        <f>+'[1]Phụ lục số 5'!U75</f>
        <v>0</v>
      </c>
      <c r="V75" s="43">
        <f>+'[1]Phụ lục số 5'!V75</f>
        <v>0</v>
      </c>
      <c r="W75" s="43">
        <f>+'[1]Phụ lục số 5'!W75</f>
        <v>0</v>
      </c>
      <c r="X75" s="43">
        <f>+'[1]Phụ lục số 5'!X75</f>
        <v>0</v>
      </c>
      <c r="Y75" s="43">
        <f>+'[1]Phụ lục số 5'!Y75</f>
        <v>0</v>
      </c>
      <c r="Z75" s="43">
        <f>+'[1]Phụ lục số 5'!Z75</f>
        <v>0</v>
      </c>
      <c r="AA75" s="43">
        <f>+'[1]Phụ lục số 5'!AA75</f>
        <v>0</v>
      </c>
      <c r="AB75" s="43">
        <f>+'[1]Phụ lục số 5'!AB75</f>
        <v>0</v>
      </c>
      <c r="AC75" s="43">
        <f>+'[1]Phụ lục số 5'!AC75</f>
        <v>0</v>
      </c>
      <c r="AD75" s="43">
        <f>+'[1]Phụ lục số 5'!AD75</f>
        <v>0</v>
      </c>
      <c r="AE75" s="43">
        <f>+'[1]Phụ lục số 5'!AE75</f>
        <v>0</v>
      </c>
      <c r="AF75" s="43">
        <f>+'[1]Phụ lục số 5'!AF75</f>
        <v>0</v>
      </c>
      <c r="AG75" s="43">
        <f>+'[1]Phụ lục số 5'!AG75</f>
        <v>0</v>
      </c>
      <c r="AH75" s="61">
        <f t="shared" si="32"/>
        <v>0</v>
      </c>
      <c r="AI75" s="44">
        <f>'[1]Phụ lục số 5'!AI75</f>
        <v>0</v>
      </c>
      <c r="AJ75" s="44">
        <f>'[1]Phụ lục số 5'!AJ75</f>
        <v>0</v>
      </c>
      <c r="AK75" s="45"/>
      <c r="AL75" s="45"/>
      <c r="AM75" s="45"/>
      <c r="AN75" s="46"/>
    </row>
    <row r="76" spans="1:40" s="47" customFormat="1" x14ac:dyDescent="0.35">
      <c r="A76" s="37">
        <v>57</v>
      </c>
      <c r="B76" s="76" t="s">
        <v>106</v>
      </c>
      <c r="C76" s="71">
        <f t="shared" si="16"/>
        <v>300</v>
      </c>
      <c r="D76" s="71">
        <f t="shared" si="27"/>
        <v>0</v>
      </c>
      <c r="E76" s="45"/>
      <c r="F76" s="45"/>
      <c r="G76" s="72"/>
      <c r="H76" s="45"/>
      <c r="I76" s="72"/>
      <c r="J76" s="45"/>
      <c r="K76" s="45"/>
      <c r="L76" s="45"/>
      <c r="M76" s="45"/>
      <c r="N76" s="45"/>
      <c r="O76" s="45"/>
      <c r="P76" s="43">
        <f t="shared" si="28"/>
        <v>300</v>
      </c>
      <c r="Q76" s="43">
        <f>+'[1]Phụ lục số 5'!Q76</f>
        <v>0</v>
      </c>
      <c r="R76" s="43">
        <f>+'[1]Phụ lục số 5'!R76</f>
        <v>0</v>
      </c>
      <c r="S76" s="43">
        <f>+'[1]Phụ lục số 5'!S76</f>
        <v>0</v>
      </c>
      <c r="T76" s="43">
        <f>+'[1]Phụ lục số 5'!T76</f>
        <v>0</v>
      </c>
      <c r="U76" s="43">
        <f>+'[1]Phụ lục số 5'!U76</f>
        <v>0</v>
      </c>
      <c r="V76" s="43">
        <f>+'[1]Phụ lục số 5'!V76</f>
        <v>0</v>
      </c>
      <c r="W76" s="43">
        <f>+'[1]Phụ lục số 5'!W76</f>
        <v>0</v>
      </c>
      <c r="X76" s="43">
        <f>+'[1]Phụ lục số 5'!X76</f>
        <v>0</v>
      </c>
      <c r="Y76" s="43">
        <f>+'[1]Phụ lục số 5'!Y76</f>
        <v>0</v>
      </c>
      <c r="Z76" s="43">
        <f>+'[1]Phụ lục số 5'!Z76</f>
        <v>0</v>
      </c>
      <c r="AA76" s="43">
        <f>+'[1]Phụ lục số 5'!AA76</f>
        <v>0</v>
      </c>
      <c r="AB76" s="43">
        <f>+'[1]Phụ lục số 5'!AB76</f>
        <v>0</v>
      </c>
      <c r="AC76" s="43">
        <f>+'[1]Phụ lục số 5'!AC76</f>
        <v>300</v>
      </c>
      <c r="AD76" s="43">
        <f>+'[1]Phụ lục số 5'!AD76</f>
        <v>0</v>
      </c>
      <c r="AE76" s="43">
        <f>+'[1]Phụ lục số 5'!AE76</f>
        <v>0</v>
      </c>
      <c r="AF76" s="43">
        <f>+'[1]Phụ lục số 5'!AF76</f>
        <v>0</v>
      </c>
      <c r="AG76" s="43">
        <f>+'[1]Phụ lục số 5'!AG76</f>
        <v>0</v>
      </c>
      <c r="AH76" s="61">
        <f t="shared" si="32"/>
        <v>0</v>
      </c>
      <c r="AI76" s="44">
        <f>'[1]Phụ lục số 5'!AI76</f>
        <v>0</v>
      </c>
      <c r="AJ76" s="44">
        <f>'[1]Phụ lục số 5'!AJ76</f>
        <v>0</v>
      </c>
      <c r="AK76" s="45"/>
      <c r="AL76" s="45"/>
      <c r="AM76" s="45"/>
      <c r="AN76" s="46"/>
    </row>
    <row r="77" spans="1:40" s="47" customFormat="1" x14ac:dyDescent="0.35">
      <c r="A77" s="37">
        <v>58</v>
      </c>
      <c r="B77" s="76" t="s">
        <v>107</v>
      </c>
      <c r="C77" s="71">
        <f t="shared" si="16"/>
        <v>200</v>
      </c>
      <c r="D77" s="71">
        <f t="shared" si="27"/>
        <v>0</v>
      </c>
      <c r="E77" s="45"/>
      <c r="F77" s="45"/>
      <c r="G77" s="72"/>
      <c r="H77" s="45"/>
      <c r="I77" s="72"/>
      <c r="J77" s="45"/>
      <c r="K77" s="45"/>
      <c r="L77" s="45"/>
      <c r="M77" s="45"/>
      <c r="N77" s="45"/>
      <c r="O77" s="45"/>
      <c r="P77" s="43">
        <f t="shared" si="28"/>
        <v>200</v>
      </c>
      <c r="Q77" s="43">
        <f>+'[1]Phụ lục số 5'!Q77</f>
        <v>0</v>
      </c>
      <c r="R77" s="43">
        <f>+'[1]Phụ lục số 5'!R77</f>
        <v>0</v>
      </c>
      <c r="S77" s="43">
        <f>+'[1]Phụ lục số 5'!S77</f>
        <v>0</v>
      </c>
      <c r="T77" s="43">
        <f>+'[1]Phụ lục số 5'!T77</f>
        <v>0</v>
      </c>
      <c r="U77" s="43">
        <f>+'[1]Phụ lục số 5'!U77</f>
        <v>0</v>
      </c>
      <c r="V77" s="43">
        <f>+'[1]Phụ lục số 5'!V77</f>
        <v>0</v>
      </c>
      <c r="W77" s="43">
        <f>+'[1]Phụ lục số 5'!W77</f>
        <v>0</v>
      </c>
      <c r="X77" s="43">
        <f>+'[1]Phụ lục số 5'!X77</f>
        <v>0</v>
      </c>
      <c r="Y77" s="43">
        <f>+'[1]Phụ lục số 5'!Y77</f>
        <v>0</v>
      </c>
      <c r="Z77" s="43">
        <f>+'[1]Phụ lục số 5'!Z77</f>
        <v>0</v>
      </c>
      <c r="AA77" s="43">
        <f>+'[1]Phụ lục số 5'!AA77</f>
        <v>0</v>
      </c>
      <c r="AB77" s="43">
        <f>+'[1]Phụ lục số 5'!AB77</f>
        <v>0</v>
      </c>
      <c r="AC77" s="43">
        <f>+'[1]Phụ lục số 5'!AC77</f>
        <v>200</v>
      </c>
      <c r="AD77" s="43">
        <f>+'[1]Phụ lục số 5'!AD77</f>
        <v>0</v>
      </c>
      <c r="AE77" s="43">
        <f>+'[1]Phụ lục số 5'!AE77</f>
        <v>0</v>
      </c>
      <c r="AF77" s="43">
        <f>+'[1]Phụ lục số 5'!AF77</f>
        <v>0</v>
      </c>
      <c r="AG77" s="43">
        <f>+'[1]Phụ lục số 5'!AG77</f>
        <v>0</v>
      </c>
      <c r="AH77" s="61">
        <f t="shared" si="32"/>
        <v>0</v>
      </c>
      <c r="AI77" s="44">
        <f>'[1]Phụ lục số 5'!AI77</f>
        <v>0</v>
      </c>
      <c r="AJ77" s="44">
        <f>'[1]Phụ lục số 5'!AJ77</f>
        <v>0</v>
      </c>
      <c r="AK77" s="45"/>
      <c r="AL77" s="45"/>
      <c r="AM77" s="45"/>
      <c r="AN77" s="46"/>
    </row>
    <row r="78" spans="1:40" s="47" customFormat="1" hidden="1" x14ac:dyDescent="0.35">
      <c r="A78" s="37">
        <v>59</v>
      </c>
      <c r="B78" s="76">
        <f>+'[1]Phụ lục số 5'!B78</f>
        <v>0</v>
      </c>
      <c r="C78" s="71">
        <f t="shared" si="16"/>
        <v>0</v>
      </c>
      <c r="D78" s="71"/>
      <c r="E78" s="45"/>
      <c r="F78" s="45"/>
      <c r="G78" s="72"/>
      <c r="H78" s="45"/>
      <c r="I78" s="72"/>
      <c r="J78" s="45"/>
      <c r="K78" s="45"/>
      <c r="L78" s="45"/>
      <c r="M78" s="45"/>
      <c r="N78" s="45"/>
      <c r="O78" s="45"/>
      <c r="P78" s="43">
        <f t="shared" si="28"/>
        <v>0</v>
      </c>
      <c r="Q78" s="43">
        <f>+'[1]Phụ lục số 5'!Q78</f>
        <v>0</v>
      </c>
      <c r="R78" s="43">
        <f>+'[1]Phụ lục số 5'!R78</f>
        <v>0</v>
      </c>
      <c r="S78" s="43">
        <f>+'[1]Phụ lục số 5'!S78</f>
        <v>0</v>
      </c>
      <c r="T78" s="43">
        <f>+'[1]Phụ lục số 5'!T78</f>
        <v>0</v>
      </c>
      <c r="U78" s="43">
        <f>+'[1]Phụ lục số 5'!U78</f>
        <v>0</v>
      </c>
      <c r="V78" s="43">
        <f>+'[1]Phụ lục số 5'!V78</f>
        <v>0</v>
      </c>
      <c r="W78" s="43">
        <f>+'[1]Phụ lục số 5'!W78</f>
        <v>0</v>
      </c>
      <c r="X78" s="43">
        <f>+'[1]Phụ lục số 5'!X78</f>
        <v>0</v>
      </c>
      <c r="Y78" s="43">
        <f>+'[1]Phụ lục số 5'!Y78</f>
        <v>0</v>
      </c>
      <c r="Z78" s="43">
        <f>+'[1]Phụ lục số 5'!Z78</f>
        <v>0</v>
      </c>
      <c r="AA78" s="43">
        <f>+'[1]Phụ lục số 5'!AA78</f>
        <v>0</v>
      </c>
      <c r="AB78" s="43">
        <f>+'[1]Phụ lục số 5'!AB78</f>
        <v>0</v>
      </c>
      <c r="AC78" s="43">
        <f>+'[1]Phụ lục số 5'!AC78</f>
        <v>0</v>
      </c>
      <c r="AD78" s="43">
        <f>+'[1]Phụ lục số 5'!AD78</f>
        <v>0</v>
      </c>
      <c r="AE78" s="43">
        <f>+'[1]Phụ lục số 5'!AE78</f>
        <v>0</v>
      </c>
      <c r="AF78" s="43">
        <f>+'[1]Phụ lục số 5'!AF78</f>
        <v>0</v>
      </c>
      <c r="AG78" s="43">
        <f>+'[1]Phụ lục số 5'!AG78</f>
        <v>0</v>
      </c>
      <c r="AH78" s="61"/>
      <c r="AI78" s="44"/>
      <c r="AJ78" s="44"/>
      <c r="AK78" s="45"/>
      <c r="AL78" s="45"/>
      <c r="AM78" s="45"/>
      <c r="AN78" s="46"/>
    </row>
    <row r="79" spans="1:40" s="47" customFormat="1" x14ac:dyDescent="0.35">
      <c r="A79" s="37">
        <v>59</v>
      </c>
      <c r="B79" s="76" t="str">
        <f>+'[1]Phụ lục số 5'!B79</f>
        <v>Đài Phát thanh và Truyền hình Đồng Tháp</v>
      </c>
      <c r="C79" s="71">
        <f t="shared" si="16"/>
        <v>9765</v>
      </c>
      <c r="D79" s="71"/>
      <c r="E79" s="45"/>
      <c r="F79" s="45"/>
      <c r="G79" s="72"/>
      <c r="H79" s="45"/>
      <c r="I79" s="72"/>
      <c r="J79" s="45"/>
      <c r="K79" s="45"/>
      <c r="L79" s="45"/>
      <c r="M79" s="45"/>
      <c r="N79" s="45"/>
      <c r="O79" s="45"/>
      <c r="P79" s="43">
        <f t="shared" si="28"/>
        <v>9765</v>
      </c>
      <c r="Q79" s="43">
        <f>+'[1]Phụ lục số 5'!Q79</f>
        <v>0</v>
      </c>
      <c r="R79" s="43">
        <f>+'[1]Phụ lục số 5'!R79</f>
        <v>0</v>
      </c>
      <c r="S79" s="43">
        <f>+'[1]Phụ lục số 5'!S79</f>
        <v>0</v>
      </c>
      <c r="T79" s="43">
        <f>+'[1]Phụ lục số 5'!T79</f>
        <v>0</v>
      </c>
      <c r="U79" s="43">
        <f>+'[1]Phụ lục số 5'!U79</f>
        <v>0</v>
      </c>
      <c r="V79" s="43">
        <f>+'[1]Phụ lục số 5'!V79</f>
        <v>0</v>
      </c>
      <c r="W79" s="43">
        <f>+'[1]Phụ lục số 5'!W79</f>
        <v>9765</v>
      </c>
      <c r="X79" s="43">
        <f>+'[1]Phụ lục số 5'!X79</f>
        <v>0</v>
      </c>
      <c r="Y79" s="43">
        <f>+'[1]Phụ lục số 5'!Y79</f>
        <v>0</v>
      </c>
      <c r="Z79" s="43">
        <f>+'[1]Phụ lục số 5'!Z79</f>
        <v>0</v>
      </c>
      <c r="AA79" s="43">
        <f>+'[1]Phụ lục số 5'!AA79</f>
        <v>0</v>
      </c>
      <c r="AB79" s="43">
        <f>+'[1]Phụ lục số 5'!AB79</f>
        <v>0</v>
      </c>
      <c r="AC79" s="43">
        <f>+'[1]Phụ lục số 5'!AC79</f>
        <v>0</v>
      </c>
      <c r="AD79" s="43">
        <f>+'[1]Phụ lục số 5'!AD79</f>
        <v>0</v>
      </c>
      <c r="AE79" s="43">
        <f>+'[1]Phụ lục số 5'!AE79</f>
        <v>0</v>
      </c>
      <c r="AF79" s="43">
        <f>+'[1]Phụ lục số 5'!AF79</f>
        <v>0</v>
      </c>
      <c r="AG79" s="43">
        <f>+'[1]Phụ lục số 5'!AG79</f>
        <v>0</v>
      </c>
      <c r="AH79" s="61"/>
      <c r="AI79" s="44"/>
      <c r="AJ79" s="44"/>
      <c r="AK79" s="45"/>
      <c r="AL79" s="45"/>
      <c r="AM79" s="45"/>
      <c r="AN79" s="46"/>
    </row>
    <row r="80" spans="1:40" s="47" customFormat="1" ht="52.5" x14ac:dyDescent="0.35">
      <c r="A80" s="78" t="s">
        <v>108</v>
      </c>
      <c r="B80" s="79" t="s">
        <v>109</v>
      </c>
      <c r="C80" s="80">
        <f>+D80+P80+AH80+AK80+AL80</f>
        <v>223316.56339799988</v>
      </c>
      <c r="D80" s="80"/>
      <c r="E80" s="80"/>
      <c r="F80" s="80"/>
      <c r="G80" s="81"/>
      <c r="H80" s="80"/>
      <c r="I80" s="81"/>
      <c r="J80" s="80"/>
      <c r="K80" s="80"/>
      <c r="L80" s="80"/>
      <c r="M80" s="80"/>
      <c r="N80" s="80"/>
      <c r="O80" s="80"/>
      <c r="P80" s="58">
        <f t="shared" ref="P80:P94" si="33">SUM(Q80:AC80)</f>
        <v>211256.56339799988</v>
      </c>
      <c r="Q80" s="82">
        <f>+Q81+Q113</f>
        <v>15076.399999999907</v>
      </c>
      <c r="R80" s="80">
        <f>SUM(R81:R83)</f>
        <v>0</v>
      </c>
      <c r="S80" s="80">
        <f>SUM(S86:S113)</f>
        <v>0</v>
      </c>
      <c r="T80" s="80">
        <f>SUM(T82:T87)</f>
        <v>0</v>
      </c>
      <c r="U80" s="80">
        <f>SUM(U82:U89)</f>
        <v>0.25699999998323619</v>
      </c>
      <c r="V80" s="80">
        <f>SUM(V82:V91)</f>
        <v>0</v>
      </c>
      <c r="W80" s="80">
        <f>SUM(W82:W93)</f>
        <v>0</v>
      </c>
      <c r="X80" s="80">
        <f>SUM(X82:X95)</f>
        <v>0</v>
      </c>
      <c r="Y80" s="80">
        <f>SUM(Y81:Y97)</f>
        <v>9000</v>
      </c>
      <c r="Z80" s="80">
        <f>SUM(Z81:Z100)</f>
        <v>157472.49299999996</v>
      </c>
      <c r="AA80" s="80">
        <f>SUM(AA81:AA106)</f>
        <v>13652.513398000039</v>
      </c>
      <c r="AB80" s="80">
        <f>SUM(AB81:AB108)</f>
        <v>0.10000000000582077</v>
      </c>
      <c r="AC80" s="80">
        <f>SUM(AC81:AC111)</f>
        <v>16054.8</v>
      </c>
      <c r="AD80" s="80">
        <f>SUM(AD82:AD113)</f>
        <v>0</v>
      </c>
      <c r="AE80" s="80">
        <f>SUM(AE82:AE113)</f>
        <v>0</v>
      </c>
      <c r="AF80" s="80">
        <f>SUM(AF82:AF113)</f>
        <v>0</v>
      </c>
      <c r="AG80" s="80">
        <f>+AG81+AG83+AG85+AG87+AG89+AG91+AG93+AG95+AG97+AG100+AG106+AG108+AG111+AG113</f>
        <v>0</v>
      </c>
      <c r="AH80" s="80">
        <f>+AH81+AH83+AH85+AH87+AH89+AH91+AH93+AH95+AH97+AH100+AH106+AH108+AH111+AH113</f>
        <v>12060</v>
      </c>
      <c r="AI80" s="80">
        <f>+AI81+AI83+AI85+AI87+AI89+AI91+AI93+AI95+AI97+AI100+AI106+AI108+AI111+AI113</f>
        <v>0</v>
      </c>
      <c r="AJ80" s="80">
        <f>+AJ81+AJ83+AJ85+AJ87+AJ89+AJ91+AJ93+AJ95+AJ97+AJ100+AJ106+AJ108+AJ111+AJ113</f>
        <v>12060</v>
      </c>
      <c r="AK80" s="80"/>
      <c r="AL80" s="45">
        <f>SUM(AL82:AL113)</f>
        <v>0</v>
      </c>
      <c r="AM80" s="45"/>
      <c r="AN80" s="46"/>
    </row>
    <row r="81" spans="1:40" s="68" customFormat="1" ht="17.5" x14ac:dyDescent="0.35">
      <c r="A81" s="83">
        <v>1</v>
      </c>
      <c r="B81" s="84" t="s">
        <v>110</v>
      </c>
      <c r="C81" s="85">
        <f>D81+P81+AD81+AE81+AH81+AL81+AF81+AG81+AK81</f>
        <v>12636.937382673808</v>
      </c>
      <c r="D81" s="80"/>
      <c r="E81" s="80"/>
      <c r="F81" s="80"/>
      <c r="G81" s="81"/>
      <c r="H81" s="80"/>
      <c r="I81" s="81"/>
      <c r="J81" s="80"/>
      <c r="K81" s="80"/>
      <c r="L81" s="80"/>
      <c r="M81" s="80"/>
      <c r="N81" s="80"/>
      <c r="O81" s="80"/>
      <c r="P81" s="61">
        <f t="shared" si="33"/>
        <v>12636.937382673808</v>
      </c>
      <c r="Q81" s="61">
        <f>+Q82</f>
        <v>12636.937382673808</v>
      </c>
      <c r="R81" s="80"/>
      <c r="S81" s="80"/>
      <c r="T81" s="80"/>
      <c r="U81" s="80"/>
      <c r="V81" s="80"/>
      <c r="W81" s="80"/>
      <c r="X81" s="80"/>
      <c r="Y81" s="80"/>
      <c r="Z81" s="80"/>
      <c r="AA81" s="80"/>
      <c r="AB81" s="80"/>
      <c r="AC81" s="80"/>
      <c r="AD81" s="80"/>
      <c r="AE81" s="80"/>
      <c r="AF81" s="80"/>
      <c r="AG81" s="80"/>
      <c r="AH81" s="80">
        <f>+AH82</f>
        <v>0</v>
      </c>
      <c r="AI81" s="80"/>
      <c r="AJ81" s="80">
        <f>+AJ82</f>
        <v>0</v>
      </c>
      <c r="AK81" s="80"/>
      <c r="AL81" s="66"/>
      <c r="AM81" s="66"/>
      <c r="AN81" s="67"/>
    </row>
    <row r="82" spans="1:40" s="47" customFormat="1" ht="36" x14ac:dyDescent="0.35">
      <c r="A82" s="86" t="s">
        <v>111</v>
      </c>
      <c r="B82" s="87" t="str">
        <f>+'[1]Phụ lục số 5'!B82</f>
        <v>Trong đó; Một số nhiệm vụ chi phải báo cáo cấp có thẩm quyền xem xét, quyết định cho phép thực hiện</v>
      </c>
      <c r="C82" s="71">
        <f t="shared" ref="C82:C112" si="34">D82+P82+AD82+AE82+AH82+AL82+AF82+AG82+AK82+AN82</f>
        <v>12636.937382673808</v>
      </c>
      <c r="D82" s="71">
        <f t="shared" ref="D82:D84" si="35">SUM(E82:O82)</f>
        <v>0</v>
      </c>
      <c r="E82" s="45"/>
      <c r="F82" s="45"/>
      <c r="G82" s="72"/>
      <c r="H82" s="45"/>
      <c r="I82" s="72"/>
      <c r="J82" s="45"/>
      <c r="K82" s="45"/>
      <c r="L82" s="45"/>
      <c r="M82" s="45"/>
      <c r="N82" s="45"/>
      <c r="O82" s="45"/>
      <c r="P82" s="44">
        <f t="shared" si="33"/>
        <v>12636.937382673808</v>
      </c>
      <c r="Q82" s="43">
        <f>+'[1]Phụ lục số 5'!Q82</f>
        <v>12636.937382673808</v>
      </c>
      <c r="R82" s="43">
        <f>+'[1]Phụ lục số 5'!R82</f>
        <v>0</v>
      </c>
      <c r="S82" s="43">
        <f>+'[1]Phụ lục số 5'!S82</f>
        <v>0</v>
      </c>
      <c r="T82" s="43">
        <f>+'[1]Phụ lục số 5'!T82</f>
        <v>0</v>
      </c>
      <c r="U82" s="43">
        <f>+'[1]Phụ lục số 5'!U82</f>
        <v>0</v>
      </c>
      <c r="V82" s="43">
        <f>+'[1]Phụ lục số 5'!V82</f>
        <v>0</v>
      </c>
      <c r="W82" s="43">
        <f>+'[1]Phụ lục số 5'!W82</f>
        <v>0</v>
      </c>
      <c r="X82" s="43">
        <f>+'[1]Phụ lục số 5'!X82</f>
        <v>0</v>
      </c>
      <c r="Y82" s="43">
        <f>+'[1]Phụ lục số 5'!Y82</f>
        <v>0</v>
      </c>
      <c r="Z82" s="43">
        <f>+'[1]Phụ lục số 5'!Z82</f>
        <v>0</v>
      </c>
      <c r="AA82" s="43">
        <f>+'[1]Phụ lục số 5'!AA82</f>
        <v>0</v>
      </c>
      <c r="AB82" s="43">
        <f>+'[1]Phụ lục số 5'!AB82</f>
        <v>0</v>
      </c>
      <c r="AC82" s="43">
        <f>+'[1]Phụ lục số 5'!AC82</f>
        <v>0</v>
      </c>
      <c r="AD82" s="43">
        <f>+'[1]Phụ lục số 5'!AD82</f>
        <v>0</v>
      </c>
      <c r="AE82" s="43">
        <f>+'[1]Phụ lục số 5'!AE82</f>
        <v>0</v>
      </c>
      <c r="AF82" s="43">
        <f>+'[1]Phụ lục số 5'!AF82</f>
        <v>0</v>
      </c>
      <c r="AG82" s="43">
        <f>+'[1]Phụ lục số 5'!AG82</f>
        <v>0</v>
      </c>
      <c r="AH82" s="44">
        <f t="shared" ref="AH82:AH124" si="36">SUM(AI82:AJ82)</f>
        <v>0</v>
      </c>
      <c r="AI82" s="45"/>
      <c r="AJ82" s="45">
        <f>+'[1]Phụ lục số 5'!AJ82</f>
        <v>0</v>
      </c>
      <c r="AK82" s="45"/>
      <c r="AL82" s="45"/>
      <c r="AM82" s="45"/>
      <c r="AN82" s="46"/>
    </row>
    <row r="83" spans="1:40" s="68" customFormat="1" ht="35" x14ac:dyDescent="0.35">
      <c r="A83" s="83">
        <v>2</v>
      </c>
      <c r="B83" s="84" t="s">
        <v>112</v>
      </c>
      <c r="C83" s="85">
        <f t="shared" ref="C83:C124" si="37">D83+P83+AD83+AE83+AH83+AL83+AF83+AG83+AK83</f>
        <v>0</v>
      </c>
      <c r="D83" s="85">
        <f t="shared" si="35"/>
        <v>0</v>
      </c>
      <c r="E83" s="66"/>
      <c r="F83" s="66"/>
      <c r="G83" s="88"/>
      <c r="H83" s="66"/>
      <c r="I83" s="88"/>
      <c r="J83" s="66"/>
      <c r="K83" s="66"/>
      <c r="L83" s="66"/>
      <c r="M83" s="66"/>
      <c r="N83" s="66"/>
      <c r="O83" s="66"/>
      <c r="P83" s="61">
        <f t="shared" si="33"/>
        <v>0</v>
      </c>
      <c r="Q83" s="61"/>
      <c r="R83" s="61">
        <f>+R84+R113</f>
        <v>0</v>
      </c>
      <c r="S83" s="66"/>
      <c r="T83" s="66"/>
      <c r="U83" s="66"/>
      <c r="V83" s="61"/>
      <c r="W83" s="66"/>
      <c r="X83" s="66"/>
      <c r="Y83" s="66"/>
      <c r="Z83" s="66"/>
      <c r="AA83" s="66"/>
      <c r="AB83" s="66"/>
      <c r="AC83" s="66"/>
      <c r="AD83" s="66"/>
      <c r="AE83" s="66"/>
      <c r="AF83" s="66"/>
      <c r="AG83" s="66"/>
      <c r="AH83" s="61"/>
      <c r="AI83" s="66"/>
      <c r="AJ83" s="66"/>
      <c r="AK83" s="66"/>
      <c r="AL83" s="66"/>
      <c r="AM83" s="66"/>
      <c r="AN83" s="67"/>
    </row>
    <row r="84" spans="1:40" s="93" customFormat="1" ht="36" x14ac:dyDescent="0.35">
      <c r="A84" s="89"/>
      <c r="B84" s="90" t="str">
        <f>+'[1]Phụ lục số 5'!B84</f>
        <v>Trong đó; Một số nhiệm vụ chi phải báo cáo cấp có thẩm quyền xem xét, quyết định cho phép thực hiện</v>
      </c>
      <c r="C84" s="71">
        <f t="shared" si="34"/>
        <v>0</v>
      </c>
      <c r="D84" s="71">
        <f t="shared" si="35"/>
        <v>0</v>
      </c>
      <c r="E84" s="72"/>
      <c r="F84" s="72"/>
      <c r="G84" s="72"/>
      <c r="H84" s="72"/>
      <c r="I84" s="72"/>
      <c r="J84" s="72"/>
      <c r="K84" s="72"/>
      <c r="L84" s="72"/>
      <c r="M84" s="72"/>
      <c r="N84" s="72"/>
      <c r="O84" s="72"/>
      <c r="P84" s="91">
        <f t="shared" si="33"/>
        <v>0</v>
      </c>
      <c r="Q84" s="43">
        <f>+'[1]Phụ lục số 5'!Q84</f>
        <v>0</v>
      </c>
      <c r="R84" s="43">
        <f>+'[1]Phụ lục số 5'!R84</f>
        <v>0</v>
      </c>
      <c r="S84" s="43">
        <f>+'[1]Phụ lục số 5'!S84</f>
        <v>0</v>
      </c>
      <c r="T84" s="43">
        <f>+'[1]Phụ lục số 5'!T84</f>
        <v>0</v>
      </c>
      <c r="U84" s="43">
        <f>+'[1]Phụ lục số 5'!U84</f>
        <v>0</v>
      </c>
      <c r="V84" s="43">
        <f>+'[1]Phụ lục số 5'!V84</f>
        <v>0</v>
      </c>
      <c r="W84" s="43">
        <f>+'[1]Phụ lục số 5'!W84</f>
        <v>0</v>
      </c>
      <c r="X84" s="43">
        <f>+'[1]Phụ lục số 5'!X84</f>
        <v>0</v>
      </c>
      <c r="Y84" s="43">
        <f>+'[1]Phụ lục số 5'!Y84</f>
        <v>0</v>
      </c>
      <c r="Z84" s="43">
        <f>+'[1]Phụ lục số 5'!Z84</f>
        <v>0</v>
      </c>
      <c r="AA84" s="43">
        <f>+'[1]Phụ lục số 5'!AA84</f>
        <v>0</v>
      </c>
      <c r="AB84" s="43">
        <f>+'[1]Phụ lục số 5'!AB84</f>
        <v>0</v>
      </c>
      <c r="AC84" s="43">
        <f>+'[1]Phụ lục số 5'!AC84</f>
        <v>0</v>
      </c>
      <c r="AD84" s="43">
        <f>+'[1]Phụ lục số 5'!AD84</f>
        <v>0</v>
      </c>
      <c r="AE84" s="43">
        <f>+'[1]Phụ lục số 5'!AE84</f>
        <v>0</v>
      </c>
      <c r="AF84" s="43">
        <f>+'[1]Phụ lục số 5'!AF84</f>
        <v>0</v>
      </c>
      <c r="AG84" s="43">
        <f>+'[1]Phụ lục số 5'!AG84</f>
        <v>0</v>
      </c>
      <c r="AH84" s="91"/>
      <c r="AI84" s="72"/>
      <c r="AJ84" s="72"/>
      <c r="AK84" s="72"/>
      <c r="AL84" s="72"/>
      <c r="AM84" s="72"/>
      <c r="AN84" s="92"/>
    </row>
    <row r="85" spans="1:40" s="68" customFormat="1" ht="35" x14ac:dyDescent="0.35">
      <c r="A85" s="83">
        <v>3</v>
      </c>
      <c r="B85" s="94" t="str">
        <f>+S9</f>
        <v>Chi quốc phòng; An ninh và trật tư an toàn xã hội</v>
      </c>
      <c r="C85" s="71">
        <f t="shared" si="37"/>
        <v>0</v>
      </c>
      <c r="D85" s="66">
        <f>SUM(E85:K85)</f>
        <v>0</v>
      </c>
      <c r="E85" s="66"/>
      <c r="F85" s="66"/>
      <c r="G85" s="88"/>
      <c r="H85" s="66"/>
      <c r="I85" s="88"/>
      <c r="J85" s="66"/>
      <c r="K85" s="66"/>
      <c r="L85" s="66"/>
      <c r="M85" s="66"/>
      <c r="N85" s="66"/>
      <c r="O85" s="66"/>
      <c r="P85" s="61">
        <f t="shared" si="33"/>
        <v>0</v>
      </c>
      <c r="Q85" s="61"/>
      <c r="R85" s="61"/>
      <c r="S85" s="66">
        <f>S86+S113</f>
        <v>0</v>
      </c>
      <c r="T85" s="66"/>
      <c r="U85" s="66"/>
      <c r="V85" s="61"/>
      <c r="W85" s="66"/>
      <c r="X85" s="66"/>
      <c r="Y85" s="66"/>
      <c r="Z85" s="66"/>
      <c r="AA85" s="66"/>
      <c r="AB85" s="66"/>
      <c r="AC85" s="66"/>
      <c r="AD85" s="66"/>
      <c r="AE85" s="66"/>
      <c r="AF85" s="66"/>
      <c r="AG85" s="66"/>
      <c r="AH85" s="61"/>
      <c r="AI85" s="66"/>
      <c r="AJ85" s="66"/>
      <c r="AK85" s="66"/>
      <c r="AL85" s="66"/>
      <c r="AM85" s="66"/>
      <c r="AN85" s="67"/>
    </row>
    <row r="86" spans="1:40" s="93" customFormat="1" ht="36" x14ac:dyDescent="0.35">
      <c r="A86" s="95"/>
      <c r="B86" s="90" t="str">
        <f>+'[1]Phụ lục số 5'!B86</f>
        <v>Trong đó; Một số nhiệm vụ chi phải báo cáo cấp có thẩm quyền xem xét, quyết định cho phép thực hiện</v>
      </c>
      <c r="C86" s="71">
        <f t="shared" si="34"/>
        <v>0</v>
      </c>
      <c r="D86" s="72">
        <f t="shared" ref="D86" si="38">SUM(E86:K86)</f>
        <v>0</v>
      </c>
      <c r="E86" s="72"/>
      <c r="F86" s="72"/>
      <c r="G86" s="72"/>
      <c r="H86" s="72"/>
      <c r="I86" s="72"/>
      <c r="J86" s="72"/>
      <c r="K86" s="72"/>
      <c r="L86" s="72"/>
      <c r="M86" s="72"/>
      <c r="N86" s="72"/>
      <c r="O86" s="72"/>
      <c r="P86" s="91">
        <f t="shared" si="33"/>
        <v>0</v>
      </c>
      <c r="Q86" s="43">
        <f>+'[1]Phụ lục số 5'!Q86</f>
        <v>0</v>
      </c>
      <c r="R86" s="43">
        <f>+'[1]Phụ lục số 5'!R86</f>
        <v>0</v>
      </c>
      <c r="S86" s="43">
        <f>+'[1]Phụ lục số 5'!S86</f>
        <v>0</v>
      </c>
      <c r="T86" s="43">
        <f>+'[1]Phụ lục số 5'!T86</f>
        <v>0</v>
      </c>
      <c r="U86" s="43">
        <f>+'[1]Phụ lục số 5'!U86</f>
        <v>0</v>
      </c>
      <c r="V86" s="43">
        <f>+'[1]Phụ lục số 5'!V86</f>
        <v>0</v>
      </c>
      <c r="W86" s="43">
        <f>+'[1]Phụ lục số 5'!W86</f>
        <v>0</v>
      </c>
      <c r="X86" s="43">
        <f>+'[1]Phụ lục số 5'!X86</f>
        <v>0</v>
      </c>
      <c r="Y86" s="43">
        <f>+'[1]Phụ lục số 5'!Y86</f>
        <v>0</v>
      </c>
      <c r="Z86" s="43">
        <f>+'[1]Phụ lục số 5'!Z86</f>
        <v>0</v>
      </c>
      <c r="AA86" s="43">
        <f>+'[1]Phụ lục số 5'!AA86</f>
        <v>0</v>
      </c>
      <c r="AB86" s="43">
        <f>+'[1]Phụ lục số 5'!AB86</f>
        <v>0</v>
      </c>
      <c r="AC86" s="43">
        <f>+'[1]Phụ lục số 5'!AC86</f>
        <v>0</v>
      </c>
      <c r="AD86" s="43">
        <f>+'[1]Phụ lục số 5'!AD86</f>
        <v>0</v>
      </c>
      <c r="AE86" s="43">
        <f>+'[1]Phụ lục số 5'!AE86</f>
        <v>0</v>
      </c>
      <c r="AF86" s="43">
        <f>+'[1]Phụ lục số 5'!AF86</f>
        <v>0</v>
      </c>
      <c r="AG86" s="43">
        <f>+'[1]Phụ lục số 5'!AG86</f>
        <v>0</v>
      </c>
      <c r="AH86" s="91"/>
      <c r="AI86" s="72"/>
      <c r="AJ86" s="72"/>
      <c r="AK86" s="72"/>
      <c r="AL86" s="72"/>
      <c r="AM86" s="72"/>
      <c r="AN86" s="92"/>
    </row>
    <row r="87" spans="1:40" s="98" customFormat="1" ht="35" hidden="1" x14ac:dyDescent="0.35">
      <c r="A87" s="83">
        <v>4</v>
      </c>
      <c r="B87" s="94" t="s">
        <v>113</v>
      </c>
      <c r="C87" s="71">
        <f t="shared" si="37"/>
        <v>0</v>
      </c>
      <c r="D87" s="88"/>
      <c r="E87" s="88"/>
      <c r="F87" s="88"/>
      <c r="G87" s="88"/>
      <c r="H87" s="88"/>
      <c r="I87" s="88"/>
      <c r="J87" s="88"/>
      <c r="K87" s="88"/>
      <c r="L87" s="88"/>
      <c r="M87" s="88"/>
      <c r="N87" s="88"/>
      <c r="O87" s="88"/>
      <c r="P87" s="96">
        <f t="shared" si="33"/>
        <v>0</v>
      </c>
      <c r="Q87" s="96"/>
      <c r="R87" s="96">
        <f t="shared" ref="R87" si="39">R88</f>
        <v>0</v>
      </c>
      <c r="S87" s="96"/>
      <c r="T87" s="96"/>
      <c r="U87" s="88"/>
      <c r="V87" s="96"/>
      <c r="W87" s="88"/>
      <c r="X87" s="88"/>
      <c r="Y87" s="88"/>
      <c r="Z87" s="88"/>
      <c r="AA87" s="88"/>
      <c r="AB87" s="88"/>
      <c r="AC87" s="88"/>
      <c r="AD87" s="88"/>
      <c r="AE87" s="88"/>
      <c r="AF87" s="88"/>
      <c r="AG87" s="88"/>
      <c r="AH87" s="96"/>
      <c r="AI87" s="88"/>
      <c r="AJ87" s="88"/>
      <c r="AK87" s="88"/>
      <c r="AL87" s="88"/>
      <c r="AM87" s="88"/>
      <c r="AN87" s="97"/>
    </row>
    <row r="88" spans="1:40" s="99" customFormat="1" hidden="1" x14ac:dyDescent="0.35">
      <c r="A88" s="95"/>
      <c r="B88" s="90"/>
      <c r="C88" s="71">
        <f t="shared" si="34"/>
        <v>0</v>
      </c>
      <c r="D88" s="72"/>
      <c r="E88" s="72"/>
      <c r="F88" s="72"/>
      <c r="G88" s="72"/>
      <c r="H88" s="72"/>
      <c r="I88" s="72"/>
      <c r="J88" s="72"/>
      <c r="K88" s="72"/>
      <c r="L88" s="72"/>
      <c r="M88" s="72"/>
      <c r="N88" s="72"/>
      <c r="O88" s="72"/>
      <c r="P88" s="91">
        <f t="shared" si="33"/>
        <v>0</v>
      </c>
      <c r="Q88" s="91"/>
      <c r="R88" s="91"/>
      <c r="S88" s="72"/>
      <c r="T88" s="72"/>
      <c r="U88" s="72"/>
      <c r="V88" s="91"/>
      <c r="W88" s="72"/>
      <c r="X88" s="72"/>
      <c r="Y88" s="72"/>
      <c r="Z88" s="72"/>
      <c r="AA88" s="72"/>
      <c r="AB88" s="72"/>
      <c r="AC88" s="72"/>
      <c r="AD88" s="43">
        <f>+'[1]Phụ lục số 5'!AD88</f>
        <v>0</v>
      </c>
      <c r="AE88" s="43">
        <f>+'[1]Phụ lục số 5'!AE88</f>
        <v>0</v>
      </c>
      <c r="AF88" s="43">
        <f>+'[1]Phụ lục số 5'!AF88</f>
        <v>0</v>
      </c>
      <c r="AG88" s="43">
        <f>+'[1]Phụ lục số 5'!AG88</f>
        <v>0</v>
      </c>
      <c r="AH88" s="91"/>
      <c r="AI88" s="72"/>
      <c r="AJ88" s="72"/>
      <c r="AK88" s="72"/>
      <c r="AL88" s="72"/>
      <c r="AM88" s="72"/>
      <c r="AN88" s="92"/>
    </row>
    <row r="89" spans="1:40" s="100" customFormat="1" ht="35" x14ac:dyDescent="0.35">
      <c r="A89" s="83">
        <v>4</v>
      </c>
      <c r="B89" s="94" t="s">
        <v>114</v>
      </c>
      <c r="C89" s="85">
        <f>D89+P89+AD89+AE89+AH89+AL89+AF89+AG89+AK89</f>
        <v>0.25699999998323619</v>
      </c>
      <c r="D89" s="66"/>
      <c r="E89" s="66"/>
      <c r="F89" s="66"/>
      <c r="G89" s="88"/>
      <c r="H89" s="66"/>
      <c r="I89" s="88"/>
      <c r="J89" s="66"/>
      <c r="K89" s="66"/>
      <c r="L89" s="66"/>
      <c r="M89" s="66"/>
      <c r="N89" s="66"/>
      <c r="O89" s="66"/>
      <c r="P89" s="96">
        <f t="shared" si="33"/>
        <v>0.25699999998323619</v>
      </c>
      <c r="Q89" s="96"/>
      <c r="R89" s="61"/>
      <c r="S89" s="66"/>
      <c r="T89" s="66"/>
      <c r="U89" s="61">
        <f>U90+U113</f>
        <v>0.25699999998323619</v>
      </c>
      <c r="V89" s="61">
        <f t="shared" ref="V89:AJ89" si="40">V90</f>
        <v>0</v>
      </c>
      <c r="W89" s="61">
        <f t="shared" si="40"/>
        <v>0</v>
      </c>
      <c r="X89" s="61">
        <f t="shared" si="40"/>
        <v>0</v>
      </c>
      <c r="Y89" s="61">
        <f t="shared" si="40"/>
        <v>0</v>
      </c>
      <c r="Z89" s="61">
        <f t="shared" si="40"/>
        <v>0</v>
      </c>
      <c r="AA89" s="61">
        <f t="shared" si="40"/>
        <v>0</v>
      </c>
      <c r="AB89" s="61">
        <f t="shared" si="40"/>
        <v>0</v>
      </c>
      <c r="AC89" s="61">
        <f t="shared" si="40"/>
        <v>0</v>
      </c>
      <c r="AD89" s="61">
        <f t="shared" si="40"/>
        <v>0</v>
      </c>
      <c r="AE89" s="61">
        <f t="shared" si="40"/>
        <v>0</v>
      </c>
      <c r="AF89" s="61">
        <f t="shared" si="40"/>
        <v>0</v>
      </c>
      <c r="AG89" s="61">
        <f t="shared" si="40"/>
        <v>0</v>
      </c>
      <c r="AH89" s="61">
        <f t="shared" si="40"/>
        <v>0</v>
      </c>
      <c r="AI89" s="61">
        <f t="shared" si="40"/>
        <v>0</v>
      </c>
      <c r="AJ89" s="61">
        <f t="shared" si="40"/>
        <v>0</v>
      </c>
      <c r="AK89" s="61"/>
      <c r="AL89" s="66"/>
      <c r="AM89" s="66"/>
      <c r="AN89" s="67"/>
    </row>
    <row r="90" spans="1:40" s="101" customFormat="1" ht="36" x14ac:dyDescent="0.35">
      <c r="A90" s="95"/>
      <c r="B90" s="90" t="str">
        <f>+'[1]Phụ lục số 5'!B90</f>
        <v>Trong đó; Một số nhiệm vụ chi phải báo cáo cấp có thẩm quyền xem xét, quyết định cho phép thực hiện</v>
      </c>
      <c r="C90" s="71">
        <f t="shared" si="34"/>
        <v>0.25699999998323619</v>
      </c>
      <c r="D90" s="72"/>
      <c r="E90" s="72"/>
      <c r="F90" s="72"/>
      <c r="G90" s="72"/>
      <c r="H90" s="72"/>
      <c r="I90" s="72"/>
      <c r="J90" s="72"/>
      <c r="K90" s="72"/>
      <c r="L90" s="72"/>
      <c r="M90" s="72"/>
      <c r="N90" s="72"/>
      <c r="O90" s="72"/>
      <c r="P90" s="91">
        <f t="shared" si="33"/>
        <v>0.25699999998323619</v>
      </c>
      <c r="Q90" s="43">
        <f>+'[1]Phụ lục số 5'!Q90</f>
        <v>0</v>
      </c>
      <c r="R90" s="43">
        <f>+'[1]Phụ lục số 5'!R90</f>
        <v>0</v>
      </c>
      <c r="S90" s="43">
        <f>+'[1]Phụ lục số 5'!S90</f>
        <v>0</v>
      </c>
      <c r="T90" s="43">
        <f>+'[1]Phụ lục số 5'!T90</f>
        <v>0</v>
      </c>
      <c r="U90" s="43">
        <f>+'[1]Phụ lục số 5'!U90</f>
        <v>0.25699999998323619</v>
      </c>
      <c r="V90" s="43">
        <f>+'[1]Phụ lục số 5'!V90</f>
        <v>0</v>
      </c>
      <c r="W90" s="43">
        <f>+'[1]Phụ lục số 5'!W90</f>
        <v>0</v>
      </c>
      <c r="X90" s="43">
        <f>+'[1]Phụ lục số 5'!X90</f>
        <v>0</v>
      </c>
      <c r="Y90" s="43">
        <f>+'[1]Phụ lục số 5'!Y90</f>
        <v>0</v>
      </c>
      <c r="Z90" s="43">
        <f>+'[1]Phụ lục số 5'!Z90</f>
        <v>0</v>
      </c>
      <c r="AA90" s="43">
        <f>+'[1]Phụ lục số 5'!AA90</f>
        <v>0</v>
      </c>
      <c r="AB90" s="43">
        <f>+'[1]Phụ lục số 5'!AB90</f>
        <v>0</v>
      </c>
      <c r="AC90" s="43">
        <f>+'[1]Phụ lục số 5'!AC90</f>
        <v>0</v>
      </c>
      <c r="AD90" s="43">
        <f>+'[1]Phụ lục số 5'!AD90</f>
        <v>0</v>
      </c>
      <c r="AE90" s="43">
        <f>+'[1]Phụ lục số 5'!AE90</f>
        <v>0</v>
      </c>
      <c r="AF90" s="43">
        <f>+'[1]Phụ lục số 5'!AF90</f>
        <v>0</v>
      </c>
      <c r="AG90" s="43">
        <f>+'[1]Phụ lục số 5'!AG90</f>
        <v>0</v>
      </c>
      <c r="AH90" s="91">
        <f t="shared" si="36"/>
        <v>0</v>
      </c>
      <c r="AI90" s="72"/>
      <c r="AJ90" s="72"/>
      <c r="AK90" s="72"/>
      <c r="AL90" s="72"/>
      <c r="AM90" s="72"/>
      <c r="AN90" s="92"/>
    </row>
    <row r="91" spans="1:40" s="105" customFormat="1" ht="17.5" x14ac:dyDescent="0.35">
      <c r="A91" s="102">
        <v>5</v>
      </c>
      <c r="B91" s="103" t="s">
        <v>115</v>
      </c>
      <c r="C91" s="104">
        <f t="shared" si="37"/>
        <v>0</v>
      </c>
      <c r="D91" s="88"/>
      <c r="E91" s="88"/>
      <c r="F91" s="88"/>
      <c r="G91" s="88"/>
      <c r="H91" s="88"/>
      <c r="I91" s="88"/>
      <c r="J91" s="88"/>
      <c r="K91" s="88"/>
      <c r="L91" s="88"/>
      <c r="M91" s="88"/>
      <c r="N91" s="88"/>
      <c r="O91" s="88"/>
      <c r="P91" s="96">
        <f t="shared" si="33"/>
        <v>0</v>
      </c>
      <c r="Q91" s="96"/>
      <c r="R91" s="96"/>
      <c r="S91" s="88"/>
      <c r="T91" s="88"/>
      <c r="U91" s="96"/>
      <c r="V91" s="96">
        <f>+V92+V113</f>
        <v>0</v>
      </c>
      <c r="W91" s="88"/>
      <c r="X91" s="88"/>
      <c r="Y91" s="88"/>
      <c r="Z91" s="88"/>
      <c r="AA91" s="88"/>
      <c r="AB91" s="88"/>
      <c r="AC91" s="88"/>
      <c r="AD91" s="88"/>
      <c r="AE91" s="88"/>
      <c r="AF91" s="88"/>
      <c r="AG91" s="88"/>
      <c r="AH91" s="96"/>
      <c r="AI91" s="88"/>
      <c r="AJ91" s="88"/>
      <c r="AK91" s="88"/>
      <c r="AL91" s="88"/>
      <c r="AM91" s="88"/>
      <c r="AN91" s="97"/>
    </row>
    <row r="92" spans="1:40" s="101" customFormat="1" ht="36" x14ac:dyDescent="0.35">
      <c r="A92" s="106"/>
      <c r="B92" s="107" t="str">
        <f>+'[1]Phụ lục số 5'!B92</f>
        <v>Trong đó; Một số nhiệm vụ chi phải báo cáo cấp có thẩm quyền xem xét, quyết định cho phép thực hiện</v>
      </c>
      <c r="C92" s="71">
        <f t="shared" si="34"/>
        <v>0</v>
      </c>
      <c r="D92" s="72"/>
      <c r="E92" s="72"/>
      <c r="F92" s="72"/>
      <c r="G92" s="72"/>
      <c r="H92" s="72"/>
      <c r="I92" s="72"/>
      <c r="J92" s="72"/>
      <c r="K92" s="72"/>
      <c r="L92" s="72"/>
      <c r="M92" s="72"/>
      <c r="N92" s="72"/>
      <c r="O92" s="72"/>
      <c r="P92" s="91">
        <f t="shared" si="33"/>
        <v>0</v>
      </c>
      <c r="Q92" s="43">
        <f>+'[1]Phụ lục số 5'!Q92</f>
        <v>0</v>
      </c>
      <c r="R92" s="43">
        <f>+'[1]Phụ lục số 5'!R92</f>
        <v>0</v>
      </c>
      <c r="S92" s="43">
        <f>+'[1]Phụ lục số 5'!S92</f>
        <v>0</v>
      </c>
      <c r="T92" s="43">
        <f>+'[1]Phụ lục số 5'!T92</f>
        <v>0</v>
      </c>
      <c r="U92" s="43">
        <f>+'[1]Phụ lục số 5'!U92</f>
        <v>0</v>
      </c>
      <c r="V92" s="43">
        <f>+'[1]Phụ lục số 5'!V92</f>
        <v>0</v>
      </c>
      <c r="W92" s="43">
        <f>+'[1]Phụ lục số 5'!W92</f>
        <v>0</v>
      </c>
      <c r="X92" s="43">
        <f>+'[1]Phụ lục số 5'!X92</f>
        <v>0</v>
      </c>
      <c r="Y92" s="43">
        <f>+'[1]Phụ lục số 5'!Y92</f>
        <v>0</v>
      </c>
      <c r="Z92" s="43">
        <f>+'[1]Phụ lục số 5'!Z92</f>
        <v>0</v>
      </c>
      <c r="AA92" s="43">
        <f>+'[1]Phụ lục số 5'!AA92</f>
        <v>0</v>
      </c>
      <c r="AB92" s="43">
        <f>+'[1]Phụ lục số 5'!AB92</f>
        <v>0</v>
      </c>
      <c r="AC92" s="43">
        <f>+'[1]Phụ lục số 5'!AC92</f>
        <v>0</v>
      </c>
      <c r="AD92" s="43">
        <f>+'[1]Phụ lục số 5'!AD92</f>
        <v>0</v>
      </c>
      <c r="AE92" s="43">
        <f>+'[1]Phụ lục số 5'!AE92</f>
        <v>0</v>
      </c>
      <c r="AF92" s="43">
        <f>+'[1]Phụ lục số 5'!AF92</f>
        <v>0</v>
      </c>
      <c r="AG92" s="43">
        <f>+'[1]Phụ lục số 5'!AG92</f>
        <v>0</v>
      </c>
      <c r="AH92" s="91"/>
      <c r="AI92" s="72"/>
      <c r="AJ92" s="72"/>
      <c r="AK92" s="72"/>
      <c r="AL92" s="72"/>
      <c r="AM92" s="72"/>
      <c r="AN92" s="92"/>
    </row>
    <row r="93" spans="1:40" s="100" customFormat="1" ht="35" x14ac:dyDescent="0.35">
      <c r="A93" s="51">
        <v>6</v>
      </c>
      <c r="B93" s="52" t="s">
        <v>116</v>
      </c>
      <c r="C93" s="71">
        <f t="shared" si="37"/>
        <v>0</v>
      </c>
      <c r="D93" s="66"/>
      <c r="E93" s="66"/>
      <c r="F93" s="66"/>
      <c r="G93" s="88"/>
      <c r="H93" s="66"/>
      <c r="I93" s="88"/>
      <c r="J93" s="66"/>
      <c r="K93" s="66"/>
      <c r="L93" s="66"/>
      <c r="M93" s="66"/>
      <c r="N93" s="66"/>
      <c r="O93" s="66"/>
      <c r="P93" s="91">
        <f t="shared" si="33"/>
        <v>0</v>
      </c>
      <c r="Q93" s="91"/>
      <c r="R93" s="61"/>
      <c r="S93" s="66"/>
      <c r="T93" s="66"/>
      <c r="U93" s="61"/>
      <c r="V93" s="61"/>
      <c r="W93" s="61">
        <f>W94+W113</f>
        <v>0</v>
      </c>
      <c r="X93" s="66"/>
      <c r="Y93" s="66"/>
      <c r="Z93" s="66"/>
      <c r="AA93" s="66"/>
      <c r="AB93" s="66"/>
      <c r="AC93" s="66"/>
      <c r="AD93" s="66"/>
      <c r="AE93" s="66"/>
      <c r="AF93" s="66"/>
      <c r="AG93" s="66"/>
      <c r="AH93" s="61"/>
      <c r="AI93" s="66"/>
      <c r="AJ93" s="66"/>
      <c r="AK93" s="66"/>
      <c r="AL93" s="66"/>
      <c r="AM93" s="66"/>
      <c r="AN93" s="67"/>
    </row>
    <row r="94" spans="1:40" s="101" customFormat="1" ht="36" x14ac:dyDescent="0.35">
      <c r="A94" s="106"/>
      <c r="B94" s="107" t="str">
        <f>+'[1]Phụ lục số 5'!B94</f>
        <v>Trong đó; Một số nhiệm vụ chi phải báo cáo cấp có thẩm quyền xem xét, quyết định cho phép thực hiện</v>
      </c>
      <c r="C94" s="71">
        <f t="shared" si="34"/>
        <v>0</v>
      </c>
      <c r="D94" s="72"/>
      <c r="E94" s="72"/>
      <c r="F94" s="72"/>
      <c r="G94" s="72"/>
      <c r="H94" s="72"/>
      <c r="I94" s="72"/>
      <c r="J94" s="72"/>
      <c r="K94" s="72"/>
      <c r="L94" s="72"/>
      <c r="M94" s="72"/>
      <c r="N94" s="72"/>
      <c r="O94" s="72"/>
      <c r="P94" s="91">
        <f t="shared" si="33"/>
        <v>0</v>
      </c>
      <c r="Q94" s="43">
        <f>+'[1]Phụ lục số 5'!Q94</f>
        <v>0</v>
      </c>
      <c r="R94" s="43">
        <f>+'[1]Phụ lục số 5'!R94</f>
        <v>0</v>
      </c>
      <c r="S94" s="43">
        <f>+'[1]Phụ lục số 5'!S94</f>
        <v>0</v>
      </c>
      <c r="T94" s="43">
        <f>+'[1]Phụ lục số 5'!T94</f>
        <v>0</v>
      </c>
      <c r="U94" s="43">
        <f>+'[1]Phụ lục số 5'!U94</f>
        <v>0</v>
      </c>
      <c r="V94" s="43">
        <f>+'[1]Phụ lục số 5'!V94</f>
        <v>0</v>
      </c>
      <c r="W94" s="43">
        <f>+'[1]Phụ lục số 5'!W94</f>
        <v>0</v>
      </c>
      <c r="X94" s="43">
        <f>+'[1]Phụ lục số 5'!X94</f>
        <v>0</v>
      </c>
      <c r="Y94" s="43">
        <f>+'[1]Phụ lục số 5'!Y94</f>
        <v>0</v>
      </c>
      <c r="Z94" s="43">
        <f>+'[1]Phụ lục số 5'!Z94</f>
        <v>0</v>
      </c>
      <c r="AA94" s="43">
        <f>+'[1]Phụ lục số 5'!AA94</f>
        <v>0</v>
      </c>
      <c r="AB94" s="43">
        <f>+'[1]Phụ lục số 5'!AB94</f>
        <v>0</v>
      </c>
      <c r="AC94" s="43">
        <f>+'[1]Phụ lục số 5'!AC94</f>
        <v>0</v>
      </c>
      <c r="AD94" s="43">
        <f>+'[1]Phụ lục số 5'!AD94</f>
        <v>0</v>
      </c>
      <c r="AE94" s="43">
        <f>+'[1]Phụ lục số 5'!AE94</f>
        <v>0</v>
      </c>
      <c r="AF94" s="43">
        <f>+'[1]Phụ lục số 5'!AF94</f>
        <v>0</v>
      </c>
      <c r="AG94" s="43">
        <f>+'[1]Phụ lục số 5'!AG94</f>
        <v>0</v>
      </c>
      <c r="AH94" s="91"/>
      <c r="AI94" s="72"/>
      <c r="AJ94" s="72"/>
      <c r="AK94" s="72"/>
      <c r="AL94" s="72"/>
      <c r="AM94" s="72"/>
      <c r="AN94" s="92"/>
    </row>
    <row r="95" spans="1:40" s="101" customFormat="1" x14ac:dyDescent="0.35">
      <c r="A95" s="51">
        <v>7</v>
      </c>
      <c r="B95" s="52" t="s">
        <v>117</v>
      </c>
      <c r="C95" s="71">
        <f t="shared" si="37"/>
        <v>0</v>
      </c>
      <c r="D95" s="72"/>
      <c r="E95" s="72"/>
      <c r="F95" s="72"/>
      <c r="G95" s="72"/>
      <c r="H95" s="72"/>
      <c r="I95" s="72"/>
      <c r="J95" s="72"/>
      <c r="K95" s="72"/>
      <c r="L95" s="72"/>
      <c r="M95" s="72"/>
      <c r="N95" s="72"/>
      <c r="O95" s="72"/>
      <c r="P95" s="91">
        <f>+P96</f>
        <v>0</v>
      </c>
      <c r="Q95" s="91"/>
      <c r="R95" s="91"/>
      <c r="S95" s="72"/>
      <c r="T95" s="72"/>
      <c r="U95" s="91"/>
      <c r="V95" s="91"/>
      <c r="W95" s="72"/>
      <c r="X95" s="66">
        <f>+X96+X113</f>
        <v>0</v>
      </c>
      <c r="Y95" s="72"/>
      <c r="Z95" s="72"/>
      <c r="AA95" s="72"/>
      <c r="AB95" s="72"/>
      <c r="AC95" s="72"/>
      <c r="AD95" s="72"/>
      <c r="AE95" s="72"/>
      <c r="AF95" s="72"/>
      <c r="AG95" s="72"/>
      <c r="AH95" s="91"/>
      <c r="AI95" s="72"/>
      <c r="AJ95" s="72"/>
      <c r="AK95" s="72"/>
      <c r="AL95" s="72"/>
      <c r="AM95" s="72"/>
      <c r="AN95" s="92"/>
    </row>
    <row r="96" spans="1:40" s="101" customFormat="1" ht="36" x14ac:dyDescent="0.35">
      <c r="A96" s="106"/>
      <c r="B96" s="107" t="str">
        <f>+'[1]Phụ lục số 5'!B96</f>
        <v>Trong đó; Một số nhiệm vụ chi phải báo cáo cấp có thẩm quyền xem xét, quyết định cho phép thực hiện</v>
      </c>
      <c r="C96" s="71">
        <f t="shared" si="34"/>
        <v>0</v>
      </c>
      <c r="D96" s="72"/>
      <c r="E96" s="72"/>
      <c r="F96" s="72"/>
      <c r="G96" s="72"/>
      <c r="H96" s="72"/>
      <c r="I96" s="72"/>
      <c r="J96" s="72"/>
      <c r="K96" s="72"/>
      <c r="L96" s="72"/>
      <c r="M96" s="72"/>
      <c r="N96" s="72"/>
      <c r="O96" s="72"/>
      <c r="P96" s="44">
        <f>SUM(Q96:X96)</f>
        <v>0</v>
      </c>
      <c r="Q96" s="43">
        <f>+'[1]Phụ lục số 5'!Q96</f>
        <v>0</v>
      </c>
      <c r="R96" s="43">
        <f>+'[1]Phụ lục số 5'!R96</f>
        <v>0</v>
      </c>
      <c r="S96" s="43">
        <f>+'[1]Phụ lục số 5'!S96</f>
        <v>0</v>
      </c>
      <c r="T96" s="43">
        <f>+'[1]Phụ lục số 5'!T96</f>
        <v>0</v>
      </c>
      <c r="U96" s="43">
        <f>+'[1]Phụ lục số 5'!U96</f>
        <v>0</v>
      </c>
      <c r="V96" s="43">
        <f>+'[1]Phụ lục số 5'!V96</f>
        <v>0</v>
      </c>
      <c r="W96" s="43">
        <f>+'[1]Phụ lục số 5'!W96</f>
        <v>0</v>
      </c>
      <c r="X96" s="43">
        <f>+'[1]Phụ lục số 5'!X96</f>
        <v>0</v>
      </c>
      <c r="Y96" s="43">
        <f>+'[1]Phụ lục số 5'!Y96</f>
        <v>0</v>
      </c>
      <c r="Z96" s="43">
        <f>+'[1]Phụ lục số 5'!Z96</f>
        <v>0</v>
      </c>
      <c r="AA96" s="43">
        <f>+'[1]Phụ lục số 5'!AA96</f>
        <v>0</v>
      </c>
      <c r="AB96" s="43">
        <f>+'[1]Phụ lục số 5'!AB96</f>
        <v>0</v>
      </c>
      <c r="AC96" s="43">
        <f>+'[1]Phụ lục số 5'!AC96</f>
        <v>0</v>
      </c>
      <c r="AD96" s="43">
        <f>+'[1]Phụ lục số 5'!AD96</f>
        <v>0</v>
      </c>
      <c r="AE96" s="43">
        <f>+'[1]Phụ lục số 5'!AE96</f>
        <v>0</v>
      </c>
      <c r="AF96" s="43">
        <f>+'[1]Phụ lục số 5'!AF96</f>
        <v>0</v>
      </c>
      <c r="AG96" s="43">
        <f>+'[1]Phụ lục số 5'!AG96</f>
        <v>0</v>
      </c>
      <c r="AH96" s="91"/>
      <c r="AI96" s="72"/>
      <c r="AJ96" s="72"/>
      <c r="AK96" s="72"/>
      <c r="AL96" s="72"/>
      <c r="AM96" s="72"/>
      <c r="AN96" s="92"/>
    </row>
    <row r="97" spans="1:40" s="101" customFormat="1" x14ac:dyDescent="0.35">
      <c r="A97" s="51">
        <v>8</v>
      </c>
      <c r="B97" s="52" t="s">
        <v>118</v>
      </c>
      <c r="C97" s="71">
        <f t="shared" si="37"/>
        <v>0</v>
      </c>
      <c r="D97" s="72"/>
      <c r="E97" s="72"/>
      <c r="F97" s="72"/>
      <c r="G97" s="72"/>
      <c r="H97" s="72"/>
      <c r="I97" s="72"/>
      <c r="J97" s="72"/>
      <c r="K97" s="72"/>
      <c r="L97" s="72"/>
      <c r="M97" s="72"/>
      <c r="N97" s="72"/>
      <c r="O97" s="72"/>
      <c r="P97" s="91">
        <f>+P99</f>
        <v>0</v>
      </c>
      <c r="Q97" s="91"/>
      <c r="R97" s="91"/>
      <c r="S97" s="72"/>
      <c r="T97" s="72"/>
      <c r="U97" s="91"/>
      <c r="V97" s="91"/>
      <c r="W97" s="72"/>
      <c r="X97" s="72"/>
      <c r="Y97" s="66">
        <f>+Y99+Y113+Y98</f>
        <v>9000</v>
      </c>
      <c r="Z97" s="72"/>
      <c r="AA97" s="72"/>
      <c r="AB97" s="72"/>
      <c r="AC97" s="72"/>
      <c r="AD97" s="72"/>
      <c r="AE97" s="72"/>
      <c r="AF97" s="72"/>
      <c r="AG97" s="72"/>
      <c r="AH97" s="91"/>
      <c r="AI97" s="72"/>
      <c r="AJ97" s="72"/>
      <c r="AK97" s="72"/>
      <c r="AL97" s="72"/>
      <c r="AM97" s="72"/>
      <c r="AN97" s="92"/>
    </row>
    <row r="98" spans="1:40" s="101" customFormat="1" ht="54" x14ac:dyDescent="0.35">
      <c r="A98" s="51" t="s">
        <v>111</v>
      </c>
      <c r="B98" s="76" t="str">
        <f>+'[1]Phụ lục số 5'!B98</f>
        <v>Kinh phí cấp bù chi phí hỏa táng theo Quyết định số 302/QĐ-UBND-HC ngày 15/11/2021 của Ủy ban nhân dân tỉnh Đồng Tháp</v>
      </c>
      <c r="C98" s="71"/>
      <c r="D98" s="72"/>
      <c r="E98" s="72"/>
      <c r="F98" s="72"/>
      <c r="G98" s="72"/>
      <c r="H98" s="72"/>
      <c r="I98" s="72"/>
      <c r="J98" s="72"/>
      <c r="K98" s="72"/>
      <c r="L98" s="72"/>
      <c r="M98" s="72"/>
      <c r="N98" s="72"/>
      <c r="O98" s="72"/>
      <c r="P98" s="91"/>
      <c r="Q98" s="91"/>
      <c r="R98" s="91"/>
      <c r="S98" s="72"/>
      <c r="T98" s="72"/>
      <c r="U98" s="91"/>
      <c r="V98" s="91"/>
      <c r="W98" s="72"/>
      <c r="X98" s="72"/>
      <c r="Y98" s="43">
        <f>+'[1]Phụ lục số 5'!Y98</f>
        <v>9000</v>
      </c>
      <c r="Z98" s="72"/>
      <c r="AA98" s="72"/>
      <c r="AB98" s="72"/>
      <c r="AC98" s="72"/>
      <c r="AD98" s="72"/>
      <c r="AE98" s="72"/>
      <c r="AF98" s="72"/>
      <c r="AG98" s="72"/>
      <c r="AH98" s="91"/>
      <c r="AI98" s="72"/>
      <c r="AJ98" s="72"/>
      <c r="AK98" s="72"/>
      <c r="AL98" s="72"/>
      <c r="AM98" s="72"/>
      <c r="AN98" s="92"/>
    </row>
    <row r="99" spans="1:40" s="99" customFormat="1" ht="36" x14ac:dyDescent="0.35">
      <c r="A99" s="37" t="s">
        <v>119</v>
      </c>
      <c r="B99" s="108" t="str">
        <f>+'[1]Phụ lục số 5'!B99</f>
        <v>Trong đó; Một số nhiệm vụ chi phải báo cáo cấp có thẩm quyền xem xét, quyết định cho phép thực hiện</v>
      </c>
      <c r="C99" s="71">
        <f t="shared" si="34"/>
        <v>0</v>
      </c>
      <c r="D99" s="72"/>
      <c r="E99" s="72"/>
      <c r="F99" s="72"/>
      <c r="G99" s="72"/>
      <c r="H99" s="72"/>
      <c r="I99" s="72"/>
      <c r="J99" s="72"/>
      <c r="K99" s="72"/>
      <c r="L99" s="72"/>
      <c r="M99" s="72"/>
      <c r="N99" s="72"/>
      <c r="O99" s="72"/>
      <c r="P99" s="44">
        <f>SUM(Q99:Y99)</f>
        <v>0</v>
      </c>
      <c r="Q99" s="43">
        <f>+'[1]Phụ lục số 5'!Q99</f>
        <v>0</v>
      </c>
      <c r="R99" s="43">
        <f>+'[1]Phụ lục số 5'!R99</f>
        <v>0</v>
      </c>
      <c r="S99" s="43">
        <f>+'[1]Phụ lục số 5'!S99</f>
        <v>0</v>
      </c>
      <c r="T99" s="43">
        <f>+'[1]Phụ lục số 5'!T99</f>
        <v>0</v>
      </c>
      <c r="U99" s="43">
        <f>+'[1]Phụ lục số 5'!U99</f>
        <v>0</v>
      </c>
      <c r="V99" s="43">
        <f>+'[1]Phụ lục số 5'!V99</f>
        <v>0</v>
      </c>
      <c r="W99" s="43">
        <f>+'[1]Phụ lục số 5'!W99</f>
        <v>0</v>
      </c>
      <c r="X99" s="43">
        <f>+'[1]Phụ lục số 5'!X99</f>
        <v>0</v>
      </c>
      <c r="Y99" s="43">
        <f>+'[1]Phụ lục số 5'!Y99</f>
        <v>0</v>
      </c>
      <c r="Z99" s="43">
        <f>+'[1]Phụ lục số 5'!Z99</f>
        <v>0</v>
      </c>
      <c r="AA99" s="43">
        <f>+'[1]Phụ lục số 5'!AA99</f>
        <v>0</v>
      </c>
      <c r="AB99" s="43">
        <f>+'[1]Phụ lục số 5'!AB99</f>
        <v>0</v>
      </c>
      <c r="AC99" s="43">
        <f>+'[1]Phụ lục số 5'!AC99</f>
        <v>0</v>
      </c>
      <c r="AD99" s="43">
        <f>+'[1]Phụ lục số 5'!AD99</f>
        <v>0</v>
      </c>
      <c r="AE99" s="43">
        <f>+'[1]Phụ lục số 5'!AE99</f>
        <v>0</v>
      </c>
      <c r="AF99" s="43">
        <f>+'[1]Phụ lục số 5'!AF99</f>
        <v>0</v>
      </c>
      <c r="AG99" s="43">
        <f>+'[1]Phụ lục số 5'!AG99</f>
        <v>0</v>
      </c>
      <c r="AH99" s="91"/>
      <c r="AI99" s="72"/>
      <c r="AJ99" s="72"/>
      <c r="AK99" s="72"/>
      <c r="AL99" s="72"/>
      <c r="AM99" s="72"/>
      <c r="AN99" s="92"/>
    </row>
    <row r="100" spans="1:40" s="68" customFormat="1" ht="17.5" x14ac:dyDescent="0.35">
      <c r="A100" s="51">
        <v>9</v>
      </c>
      <c r="B100" s="109" t="s">
        <v>120</v>
      </c>
      <c r="C100" s="85">
        <f>D100+P100+AD100+AE100+AH100+AL100+AF100+AG100+AK100</f>
        <v>157472.49299999996</v>
      </c>
      <c r="D100" s="66">
        <f t="shared" si="23"/>
        <v>0</v>
      </c>
      <c r="E100" s="66"/>
      <c r="F100" s="66"/>
      <c r="G100" s="88"/>
      <c r="H100" s="66"/>
      <c r="I100" s="88"/>
      <c r="J100" s="66"/>
      <c r="K100" s="66"/>
      <c r="L100" s="66"/>
      <c r="M100" s="66"/>
      <c r="N100" s="66"/>
      <c r="O100" s="66"/>
      <c r="P100" s="110">
        <f>SUM(Q100:AC100)</f>
        <v>157472.49299999996</v>
      </c>
      <c r="Q100" s="61"/>
      <c r="R100" s="66"/>
      <c r="S100" s="66"/>
      <c r="T100" s="66"/>
      <c r="U100" s="66"/>
      <c r="V100" s="61"/>
      <c r="W100" s="66"/>
      <c r="X100" s="66"/>
      <c r="Y100" s="66"/>
      <c r="Z100" s="110">
        <f>SUM(Z101:Z105)+Z113</f>
        <v>157472.49299999996</v>
      </c>
      <c r="AA100" s="66"/>
      <c r="AB100" s="66"/>
      <c r="AC100" s="66"/>
      <c r="AD100" s="66"/>
      <c r="AE100" s="66"/>
      <c r="AF100" s="66"/>
      <c r="AG100" s="66"/>
      <c r="AH100" s="61">
        <f t="shared" si="36"/>
        <v>0</v>
      </c>
      <c r="AI100" s="66"/>
      <c r="AJ100" s="61">
        <f>SUM(AJ101:AJ104)</f>
        <v>0</v>
      </c>
      <c r="AK100" s="66"/>
      <c r="AL100" s="66"/>
      <c r="AM100" s="66"/>
      <c r="AN100" s="67"/>
    </row>
    <row r="101" spans="1:40" s="93" customFormat="1" ht="36" x14ac:dyDescent="0.35">
      <c r="A101" s="106" t="str">
        <f>+'[1]Phụ lục số 5'!A101</f>
        <v>a</v>
      </c>
      <c r="B101" s="111" t="str">
        <f>+'[1]Phụ lục số 5'!B101</f>
        <v>Đối ứng kinh phí xây dựng Chương trình MTQG Xây dựng Nông thôn mới và Giảm nghèo Bền vững</v>
      </c>
      <c r="C101" s="71">
        <f t="shared" si="34"/>
        <v>53899.5</v>
      </c>
      <c r="D101" s="72"/>
      <c r="E101" s="72">
        <f>+'[1]Phụ lục số 5'!E101</f>
        <v>0</v>
      </c>
      <c r="F101" s="72">
        <f>+'[1]Phụ lục số 5'!F101</f>
        <v>0</v>
      </c>
      <c r="G101" s="72"/>
      <c r="H101" s="72">
        <f>+'[1]Phụ lục số 5'!H101</f>
        <v>0</v>
      </c>
      <c r="I101" s="72"/>
      <c r="J101" s="72"/>
      <c r="K101" s="72">
        <f>+'[1]Phụ lục số 5'!J101</f>
        <v>0</v>
      </c>
      <c r="L101" s="72"/>
      <c r="M101" s="72"/>
      <c r="N101" s="72"/>
      <c r="O101" s="72">
        <f>+'[1]Phụ lục số 5'!K101</f>
        <v>0</v>
      </c>
      <c r="P101" s="91">
        <f>SUM(Q101:Z101)</f>
        <v>53899.5</v>
      </c>
      <c r="Q101" s="43">
        <f>+'[1]Phụ lục số 5'!Q101</f>
        <v>0</v>
      </c>
      <c r="R101" s="43">
        <f>+'[1]Phụ lục số 5'!R101</f>
        <v>0</v>
      </c>
      <c r="S101" s="43">
        <f>+'[1]Phụ lục số 5'!S101</f>
        <v>0</v>
      </c>
      <c r="T101" s="43">
        <f>+'[1]Phụ lục số 5'!T101</f>
        <v>0</v>
      </c>
      <c r="U101" s="43">
        <f>+'[1]Phụ lục số 5'!U101</f>
        <v>0</v>
      </c>
      <c r="V101" s="43">
        <f>+'[1]Phụ lục số 5'!V101</f>
        <v>0</v>
      </c>
      <c r="W101" s="43">
        <f>+'[1]Phụ lục số 5'!W101</f>
        <v>0</v>
      </c>
      <c r="X101" s="43">
        <f>+'[1]Phụ lục số 5'!X101</f>
        <v>0</v>
      </c>
      <c r="Y101" s="43">
        <f>+'[1]Phụ lục số 5'!Y101</f>
        <v>0</v>
      </c>
      <c r="Z101" s="43">
        <f>+'[1]Phụ lục số 5'!Z101</f>
        <v>53899.5</v>
      </c>
      <c r="AA101" s="43">
        <f>+'[1]Phụ lục số 5'!AA101</f>
        <v>0</v>
      </c>
      <c r="AB101" s="43">
        <f>+'[1]Phụ lục số 5'!AB101</f>
        <v>0</v>
      </c>
      <c r="AC101" s="43">
        <f>+'[1]Phụ lục số 5'!AC101</f>
        <v>0</v>
      </c>
      <c r="AD101" s="43">
        <f>+'[1]Phụ lục số 5'!AD101</f>
        <v>0</v>
      </c>
      <c r="AE101" s="43">
        <f>+'[1]Phụ lục số 5'!AE101</f>
        <v>0</v>
      </c>
      <c r="AF101" s="43">
        <f>+'[1]Phụ lục số 5'!AF101</f>
        <v>0</v>
      </c>
      <c r="AG101" s="43">
        <f>+'[1]Phụ lục số 5'!AG101</f>
        <v>0</v>
      </c>
      <c r="AH101" s="91"/>
      <c r="AI101" s="72"/>
      <c r="AJ101" s="72"/>
      <c r="AK101" s="72"/>
      <c r="AL101" s="72"/>
      <c r="AM101" s="72"/>
      <c r="AN101" s="92"/>
    </row>
    <row r="102" spans="1:40" s="93" customFormat="1" ht="72" x14ac:dyDescent="0.35">
      <c r="A102" s="106" t="str">
        <f>+'[1]Phụ lục số 5'!A102</f>
        <v>b</v>
      </c>
      <c r="B102" s="111" t="str">
        <f>+'[1]Phụ lục số 5'!B102</f>
        <v>Kinh phí về chính sách hỗ trợ đầu tư phát triển du lịch trên địa bàn tỉnh Đồng Tháp theo Nghị quyết số 01/2022/NQ-HĐND ngày 24/3/2024 của Hội đồng nhân dân Tỉnh</v>
      </c>
      <c r="C102" s="71">
        <f t="shared" si="34"/>
        <v>7000</v>
      </c>
      <c r="D102" s="72"/>
      <c r="E102" s="72">
        <f>+'[1]Phụ lục số 5'!E102</f>
        <v>0</v>
      </c>
      <c r="F102" s="72">
        <f>+'[1]Phụ lục số 5'!F102</f>
        <v>0</v>
      </c>
      <c r="G102" s="72"/>
      <c r="H102" s="72">
        <f>+'[1]Phụ lục số 5'!H102</f>
        <v>0</v>
      </c>
      <c r="I102" s="72"/>
      <c r="J102" s="72"/>
      <c r="K102" s="72">
        <f>+'[1]Phụ lục số 5'!J102</f>
        <v>0</v>
      </c>
      <c r="L102" s="72"/>
      <c r="M102" s="72"/>
      <c r="N102" s="72"/>
      <c r="O102" s="72">
        <f>+'[1]Phụ lục số 5'!K102</f>
        <v>0</v>
      </c>
      <c r="P102" s="91">
        <f t="shared" ref="P102:P105" si="41">SUM(Q102:Z102)</f>
        <v>7000</v>
      </c>
      <c r="Q102" s="43">
        <f>+'[1]Phụ lục số 5'!Q102</f>
        <v>0</v>
      </c>
      <c r="R102" s="43">
        <f>+'[1]Phụ lục số 5'!R102</f>
        <v>0</v>
      </c>
      <c r="S102" s="43">
        <f>+'[1]Phụ lục số 5'!S102</f>
        <v>0</v>
      </c>
      <c r="T102" s="43">
        <f>+'[1]Phụ lục số 5'!T102</f>
        <v>0</v>
      </c>
      <c r="U102" s="43">
        <f>+'[1]Phụ lục số 5'!U102</f>
        <v>0</v>
      </c>
      <c r="V102" s="43">
        <f>+'[1]Phụ lục số 5'!V102</f>
        <v>0</v>
      </c>
      <c r="W102" s="43">
        <f>+'[1]Phụ lục số 5'!W102</f>
        <v>0</v>
      </c>
      <c r="X102" s="43">
        <f>+'[1]Phụ lục số 5'!X102</f>
        <v>0</v>
      </c>
      <c r="Y102" s="43">
        <f>+'[1]Phụ lục số 5'!Y102</f>
        <v>0</v>
      </c>
      <c r="Z102" s="43">
        <f>+'[1]Phụ lục số 5'!Z102</f>
        <v>7000</v>
      </c>
      <c r="AA102" s="43">
        <f>+'[1]Phụ lục số 5'!AA102</f>
        <v>0</v>
      </c>
      <c r="AB102" s="43">
        <f>+'[1]Phụ lục số 5'!AB102</f>
        <v>0</v>
      </c>
      <c r="AC102" s="43">
        <f>+'[1]Phụ lục số 5'!AC102</f>
        <v>0</v>
      </c>
      <c r="AD102" s="43">
        <f>+'[1]Phụ lục số 5'!AD102</f>
        <v>0</v>
      </c>
      <c r="AE102" s="43">
        <f>+'[1]Phụ lục số 5'!AE102</f>
        <v>0</v>
      </c>
      <c r="AF102" s="43">
        <f>+'[1]Phụ lục số 5'!AF102</f>
        <v>0</v>
      </c>
      <c r="AG102" s="43">
        <f>+'[1]Phụ lục số 5'!AG102</f>
        <v>0</v>
      </c>
      <c r="AH102" s="91"/>
      <c r="AI102" s="72"/>
      <c r="AJ102" s="72"/>
      <c r="AK102" s="72"/>
      <c r="AL102" s="72"/>
      <c r="AM102" s="72"/>
      <c r="AN102" s="92"/>
    </row>
    <row r="103" spans="1:40" s="93" customFormat="1" x14ac:dyDescent="0.35">
      <c r="A103" s="106" t="str">
        <f>+'[1]Phụ lục số 5'!A103</f>
        <v>c</v>
      </c>
      <c r="B103" s="111" t="str">
        <f>+'[1]Phụ lục số 5'!B103</f>
        <v>Kinh phí kiến thiết thị chính; nâng cấp đô thị…..</v>
      </c>
      <c r="C103" s="71">
        <f t="shared" si="34"/>
        <v>0</v>
      </c>
      <c r="D103" s="72"/>
      <c r="E103" s="72">
        <f>+'[1]Phụ lục số 5'!E103</f>
        <v>0</v>
      </c>
      <c r="F103" s="72">
        <f>+'[1]Phụ lục số 5'!F103</f>
        <v>0</v>
      </c>
      <c r="G103" s="72"/>
      <c r="H103" s="72">
        <f>+'[1]Phụ lục số 5'!H103</f>
        <v>0</v>
      </c>
      <c r="I103" s="72"/>
      <c r="J103" s="72"/>
      <c r="K103" s="72">
        <f>+'[1]Phụ lục số 5'!J103</f>
        <v>0</v>
      </c>
      <c r="L103" s="72"/>
      <c r="M103" s="72"/>
      <c r="N103" s="72"/>
      <c r="O103" s="72">
        <f>+'[1]Phụ lục số 5'!K103</f>
        <v>0</v>
      </c>
      <c r="P103" s="91">
        <f t="shared" si="41"/>
        <v>0</v>
      </c>
      <c r="Q103" s="43">
        <f>+'[1]Phụ lục số 5'!Q103</f>
        <v>0</v>
      </c>
      <c r="R103" s="43">
        <f>+'[1]Phụ lục số 5'!R103</f>
        <v>0</v>
      </c>
      <c r="S103" s="43">
        <f>+'[1]Phụ lục số 5'!S103</f>
        <v>0</v>
      </c>
      <c r="T103" s="43">
        <f>+'[1]Phụ lục số 5'!T103</f>
        <v>0</v>
      </c>
      <c r="U103" s="43">
        <f>+'[1]Phụ lục số 5'!U103</f>
        <v>0</v>
      </c>
      <c r="V103" s="43">
        <f>+'[1]Phụ lục số 5'!V103</f>
        <v>0</v>
      </c>
      <c r="W103" s="43">
        <f>+'[1]Phụ lục số 5'!W103</f>
        <v>0</v>
      </c>
      <c r="X103" s="43">
        <f>+'[1]Phụ lục số 5'!X103</f>
        <v>0</v>
      </c>
      <c r="Y103" s="43">
        <f>+'[1]Phụ lục số 5'!Y103</f>
        <v>0</v>
      </c>
      <c r="Z103" s="43">
        <f>+'[1]Phụ lục số 5'!Z103</f>
        <v>0</v>
      </c>
      <c r="AA103" s="43">
        <f>+'[1]Phụ lục số 5'!AA103</f>
        <v>0</v>
      </c>
      <c r="AB103" s="43">
        <f>+'[1]Phụ lục số 5'!AB103</f>
        <v>0</v>
      </c>
      <c r="AC103" s="43">
        <f>+'[1]Phụ lục số 5'!AC103</f>
        <v>0</v>
      </c>
      <c r="AD103" s="43">
        <f>+'[1]Phụ lục số 5'!AD103</f>
        <v>0</v>
      </c>
      <c r="AE103" s="43">
        <f>+'[1]Phụ lục số 5'!AE103</f>
        <v>0</v>
      </c>
      <c r="AF103" s="43">
        <f>+'[1]Phụ lục số 5'!AF103</f>
        <v>0</v>
      </c>
      <c r="AG103" s="43">
        <f>+'[1]Phụ lục số 5'!AG103</f>
        <v>0</v>
      </c>
      <c r="AH103" s="91"/>
      <c r="AI103" s="72"/>
      <c r="AJ103" s="72"/>
      <c r="AK103" s="72"/>
      <c r="AL103" s="72"/>
      <c r="AM103" s="72"/>
      <c r="AN103" s="92"/>
    </row>
    <row r="104" spans="1:40" s="93" customFormat="1" ht="108" x14ac:dyDescent="0.35">
      <c r="A104" s="106" t="str">
        <f>+'[1]Phụ lục số 5'!A104</f>
        <v>d</v>
      </c>
      <c r="B104" s="111" t="str">
        <f>+'[1]Phụ lục số 5'!B104</f>
        <v>Kinh phí hỗ trợ địa phương sản xuất lúa (Ban Quản lý dự án đầu tư xây dựng Công trình nông nghiệp và Phát triển nông thông và hỗ trợ có mục tiêu cho ngân sách huyện, thành  phố); nguồn thu bảo vệ đất trồng lúa của địa phương và nguồn ngân sách trung ương bổ sung năm 2025</v>
      </c>
      <c r="C104" s="71">
        <f t="shared" si="34"/>
        <v>0</v>
      </c>
      <c r="D104" s="72"/>
      <c r="E104" s="72">
        <f>+'[1]Phụ lục số 5'!E104</f>
        <v>0</v>
      </c>
      <c r="F104" s="72">
        <f>+'[1]Phụ lục số 5'!F104</f>
        <v>0</v>
      </c>
      <c r="G104" s="72"/>
      <c r="H104" s="72">
        <f>+'[1]Phụ lục số 5'!H104</f>
        <v>0</v>
      </c>
      <c r="I104" s="72"/>
      <c r="J104" s="72"/>
      <c r="K104" s="72">
        <f>+'[1]Phụ lục số 5'!J104</f>
        <v>0</v>
      </c>
      <c r="L104" s="72"/>
      <c r="M104" s="72"/>
      <c r="N104" s="72"/>
      <c r="O104" s="72">
        <f>+'[1]Phụ lục số 5'!K104</f>
        <v>0</v>
      </c>
      <c r="P104" s="91">
        <f t="shared" si="41"/>
        <v>0</v>
      </c>
      <c r="Q104" s="43">
        <f>+'[1]Phụ lục số 5'!Q104</f>
        <v>0</v>
      </c>
      <c r="R104" s="43">
        <f>+'[1]Phụ lục số 5'!R104</f>
        <v>0</v>
      </c>
      <c r="S104" s="43">
        <f>+'[1]Phụ lục số 5'!S104</f>
        <v>0</v>
      </c>
      <c r="T104" s="43">
        <f>+'[1]Phụ lục số 5'!T104</f>
        <v>0</v>
      </c>
      <c r="U104" s="43">
        <f>+'[1]Phụ lục số 5'!U104</f>
        <v>0</v>
      </c>
      <c r="V104" s="43">
        <f>+'[1]Phụ lục số 5'!V104</f>
        <v>0</v>
      </c>
      <c r="W104" s="43">
        <f>+'[1]Phụ lục số 5'!W104</f>
        <v>0</v>
      </c>
      <c r="X104" s="43">
        <f>+'[1]Phụ lục số 5'!X104</f>
        <v>0</v>
      </c>
      <c r="Y104" s="43">
        <f>+'[1]Phụ lục số 5'!Y104</f>
        <v>0</v>
      </c>
      <c r="Z104" s="43">
        <f>+'[1]Phụ lục số 5'!Z104</f>
        <v>0</v>
      </c>
      <c r="AA104" s="43">
        <f>+'[1]Phụ lục số 5'!AA104</f>
        <v>0</v>
      </c>
      <c r="AB104" s="43">
        <f>+'[1]Phụ lục số 5'!AB104</f>
        <v>0</v>
      </c>
      <c r="AC104" s="43">
        <f>+'[1]Phụ lục số 5'!AC104</f>
        <v>0</v>
      </c>
      <c r="AD104" s="43">
        <f>+'[1]Phụ lục số 5'!AD104</f>
        <v>0</v>
      </c>
      <c r="AE104" s="43">
        <f>+'[1]Phụ lục số 5'!AE104</f>
        <v>0</v>
      </c>
      <c r="AF104" s="43">
        <f>+'[1]Phụ lục số 5'!AF104</f>
        <v>0</v>
      </c>
      <c r="AG104" s="43">
        <f>+'[1]Phụ lục số 5'!AG104</f>
        <v>0</v>
      </c>
      <c r="AH104" s="96">
        <f t="shared" si="36"/>
        <v>0</v>
      </c>
      <c r="AI104" s="72"/>
      <c r="AJ104" s="72">
        <f>+'[1]Phụ lục số 5'!AJ104</f>
        <v>0</v>
      </c>
      <c r="AK104" s="72"/>
      <c r="AL104" s="72"/>
      <c r="AM104" s="72"/>
      <c r="AN104" s="92"/>
    </row>
    <row r="105" spans="1:40" s="93" customFormat="1" ht="36" x14ac:dyDescent="0.35">
      <c r="A105" s="106" t="s">
        <v>121</v>
      </c>
      <c r="B105" s="111" t="str">
        <f>+'[1]Phụ lục số 5'!B105</f>
        <v>Trong đó; Một số nhiệm vụ chi phải báo cáo cấp có thẩm quyền xem xét, quyết định cho phép thực hiện</v>
      </c>
      <c r="C105" s="71">
        <f t="shared" si="34"/>
        <v>80946.835146215482</v>
      </c>
      <c r="D105" s="72"/>
      <c r="E105" s="72"/>
      <c r="F105" s="72"/>
      <c r="G105" s="72"/>
      <c r="H105" s="72"/>
      <c r="I105" s="72"/>
      <c r="J105" s="72"/>
      <c r="K105" s="72"/>
      <c r="L105" s="72"/>
      <c r="M105" s="72"/>
      <c r="N105" s="72"/>
      <c r="O105" s="72"/>
      <c r="P105" s="91">
        <f t="shared" si="41"/>
        <v>80946.835146215482</v>
      </c>
      <c r="Q105" s="43">
        <f>+'[1]Phụ lục số 5'!Q105</f>
        <v>0</v>
      </c>
      <c r="R105" s="43">
        <f>+'[1]Phụ lục số 5'!R105</f>
        <v>0</v>
      </c>
      <c r="S105" s="43">
        <f>+'[1]Phụ lục số 5'!S105</f>
        <v>0</v>
      </c>
      <c r="T105" s="43">
        <f>+'[1]Phụ lục số 5'!T105</f>
        <v>0</v>
      </c>
      <c r="U105" s="43">
        <f>+'[1]Phụ lục số 5'!U105</f>
        <v>0</v>
      </c>
      <c r="V105" s="43">
        <f>+'[1]Phụ lục số 5'!V105</f>
        <v>0</v>
      </c>
      <c r="W105" s="43">
        <f>+'[1]Phụ lục số 5'!W105</f>
        <v>0</v>
      </c>
      <c r="X105" s="43">
        <f>+'[1]Phụ lục số 5'!X105</f>
        <v>0</v>
      </c>
      <c r="Y105" s="43">
        <f>+'[1]Phụ lục số 5'!Y105</f>
        <v>0</v>
      </c>
      <c r="Z105" s="43">
        <f>+'[1]Phụ lục số 5'!Z105</f>
        <v>80946.835146215482</v>
      </c>
      <c r="AA105" s="43">
        <f>+'[1]Phụ lục số 5'!AA105</f>
        <v>0</v>
      </c>
      <c r="AB105" s="43">
        <f>+'[1]Phụ lục số 5'!AB105</f>
        <v>0</v>
      </c>
      <c r="AC105" s="43">
        <f>+'[1]Phụ lục số 5'!AC105</f>
        <v>0</v>
      </c>
      <c r="AD105" s="43">
        <f>+'[1]Phụ lục số 5'!AD105</f>
        <v>0</v>
      </c>
      <c r="AE105" s="43">
        <f>+'[1]Phụ lục số 5'!AE105</f>
        <v>0</v>
      </c>
      <c r="AF105" s="43">
        <f>+'[1]Phụ lục số 5'!AF105</f>
        <v>0</v>
      </c>
      <c r="AG105" s="43">
        <f>+'[1]Phụ lục số 5'!AG105</f>
        <v>0</v>
      </c>
      <c r="AH105" s="96"/>
      <c r="AI105" s="72"/>
      <c r="AJ105" s="72"/>
      <c r="AK105" s="72"/>
      <c r="AL105" s="72"/>
      <c r="AM105" s="72"/>
      <c r="AN105" s="92"/>
    </row>
    <row r="106" spans="1:40" s="105" customFormat="1" ht="35" x14ac:dyDescent="0.35">
      <c r="A106" s="51">
        <v>10</v>
      </c>
      <c r="B106" s="52" t="s">
        <v>122</v>
      </c>
      <c r="C106" s="85">
        <f t="shared" si="37"/>
        <v>13652.513398000039</v>
      </c>
      <c r="D106" s="88">
        <f t="shared" si="23"/>
        <v>0</v>
      </c>
      <c r="E106" s="88"/>
      <c r="F106" s="88"/>
      <c r="G106" s="88"/>
      <c r="H106" s="88"/>
      <c r="I106" s="88"/>
      <c r="J106" s="88"/>
      <c r="K106" s="88"/>
      <c r="L106" s="88"/>
      <c r="M106" s="88"/>
      <c r="N106" s="88"/>
      <c r="O106" s="88"/>
      <c r="P106" s="96">
        <f t="shared" ref="P106:P112" si="42">SUM(R106:AC106)</f>
        <v>13652.513398000039</v>
      </c>
      <c r="Q106" s="96"/>
      <c r="R106" s="88"/>
      <c r="S106" s="88"/>
      <c r="T106" s="88"/>
      <c r="U106" s="88"/>
      <c r="V106" s="96"/>
      <c r="W106" s="88"/>
      <c r="X106" s="88"/>
      <c r="Y106" s="88"/>
      <c r="Z106" s="88"/>
      <c r="AA106" s="61">
        <f>+AA107+AA113</f>
        <v>13652.513398000039</v>
      </c>
      <c r="AB106" s="88"/>
      <c r="AC106" s="88"/>
      <c r="AD106" s="88"/>
      <c r="AE106" s="88"/>
      <c r="AF106" s="88"/>
      <c r="AG106" s="88"/>
      <c r="AH106" s="96">
        <f t="shared" si="36"/>
        <v>0</v>
      </c>
      <c r="AI106" s="88"/>
      <c r="AJ106" s="88"/>
      <c r="AK106" s="88"/>
      <c r="AL106" s="88"/>
      <c r="AM106" s="88"/>
      <c r="AN106" s="97"/>
    </row>
    <row r="107" spans="1:40" s="101" customFormat="1" ht="36" x14ac:dyDescent="0.35">
      <c r="A107" s="106"/>
      <c r="B107" s="107" t="str">
        <f>+'[1]Phụ lục số 5'!B107</f>
        <v>Trong đó; Một số nhiệm vụ chi phải báo cáo cấp có thẩm quyền xem xét, quyết định cho phép thực hiện</v>
      </c>
      <c r="C107" s="71">
        <f t="shared" si="34"/>
        <v>11443.445180987688</v>
      </c>
      <c r="D107" s="72"/>
      <c r="E107" s="72"/>
      <c r="F107" s="72"/>
      <c r="G107" s="72"/>
      <c r="H107" s="72"/>
      <c r="I107" s="72"/>
      <c r="J107" s="72"/>
      <c r="K107" s="72"/>
      <c r="L107" s="72"/>
      <c r="M107" s="72"/>
      <c r="N107" s="72"/>
      <c r="O107" s="72"/>
      <c r="P107" s="61">
        <f>SUM(Q107:AC107)</f>
        <v>11443.445180987688</v>
      </c>
      <c r="Q107" s="43">
        <f>+'[1]Phụ lục số 5'!Q107</f>
        <v>0</v>
      </c>
      <c r="R107" s="43">
        <f>+'[1]Phụ lục số 5'!R107</f>
        <v>0</v>
      </c>
      <c r="S107" s="43">
        <f>+'[1]Phụ lục số 5'!S107</f>
        <v>0</v>
      </c>
      <c r="T107" s="43">
        <f>+'[1]Phụ lục số 5'!T107</f>
        <v>0</v>
      </c>
      <c r="U107" s="43">
        <f>+'[1]Phụ lục số 5'!U107</f>
        <v>0</v>
      </c>
      <c r="V107" s="43">
        <f>+'[1]Phụ lục số 5'!V107</f>
        <v>0</v>
      </c>
      <c r="W107" s="43">
        <f>+'[1]Phụ lục số 5'!W107</f>
        <v>0</v>
      </c>
      <c r="X107" s="43">
        <f>+'[1]Phụ lục số 5'!X107</f>
        <v>0</v>
      </c>
      <c r="Y107" s="43">
        <f>+'[1]Phụ lục số 5'!Y107</f>
        <v>0</v>
      </c>
      <c r="Z107" s="43">
        <f>+'[1]Phụ lục số 5'!Z107</f>
        <v>0</v>
      </c>
      <c r="AA107" s="43">
        <f>+'[1]Phụ lục số 5'!AA107</f>
        <v>11443.445180987688</v>
      </c>
      <c r="AB107" s="43">
        <f>+'[1]Phụ lục số 5'!AB107</f>
        <v>0</v>
      </c>
      <c r="AC107" s="43">
        <f>+'[1]Phụ lục số 5'!AC107</f>
        <v>0</v>
      </c>
      <c r="AD107" s="43">
        <f>+'[1]Phụ lục số 5'!AD107</f>
        <v>0</v>
      </c>
      <c r="AE107" s="43">
        <f>+'[1]Phụ lục số 5'!AE107</f>
        <v>0</v>
      </c>
      <c r="AF107" s="43">
        <f>+'[1]Phụ lục số 5'!AF107</f>
        <v>0</v>
      </c>
      <c r="AG107" s="43">
        <f>+'[1]Phụ lục số 5'!AG107</f>
        <v>0</v>
      </c>
      <c r="AH107" s="91"/>
      <c r="AI107" s="72"/>
      <c r="AJ107" s="72"/>
      <c r="AK107" s="72"/>
      <c r="AL107" s="72"/>
      <c r="AM107" s="72"/>
      <c r="AN107" s="92"/>
    </row>
    <row r="108" spans="1:40" s="98" customFormat="1" ht="17.5" x14ac:dyDescent="0.35">
      <c r="A108" s="51">
        <v>11</v>
      </c>
      <c r="B108" s="52" t="s">
        <v>123</v>
      </c>
      <c r="C108" s="85">
        <f>D108+P108+AD108+AE108+AH108+AL108+AF108+AG108+AK108</f>
        <v>12060.100000000006</v>
      </c>
      <c r="D108" s="88"/>
      <c r="E108" s="88"/>
      <c r="F108" s="88"/>
      <c r="G108" s="88"/>
      <c r="H108" s="88"/>
      <c r="I108" s="88"/>
      <c r="J108" s="88"/>
      <c r="K108" s="88"/>
      <c r="L108" s="88"/>
      <c r="M108" s="88"/>
      <c r="N108" s="88"/>
      <c r="O108" s="88"/>
      <c r="P108" s="96">
        <f t="shared" si="42"/>
        <v>0.10000000000582077</v>
      </c>
      <c r="Q108" s="96"/>
      <c r="R108" s="88"/>
      <c r="S108" s="88"/>
      <c r="T108" s="88"/>
      <c r="U108" s="88"/>
      <c r="V108" s="96"/>
      <c r="W108" s="88"/>
      <c r="X108" s="88"/>
      <c r="Y108" s="88"/>
      <c r="Z108" s="88"/>
      <c r="AA108" s="96"/>
      <c r="AB108" s="66">
        <f>SUM(AB109:AB110)+AB113</f>
        <v>0.10000000000582077</v>
      </c>
      <c r="AC108" s="66">
        <f t="shared" ref="AC108:AG108" si="43">SUM(AC109:AC110)</f>
        <v>0</v>
      </c>
      <c r="AD108" s="66">
        <f t="shared" si="43"/>
        <v>0</v>
      </c>
      <c r="AE108" s="66">
        <f t="shared" si="43"/>
        <v>0</v>
      </c>
      <c r="AF108" s="66">
        <f t="shared" si="43"/>
        <v>0</v>
      </c>
      <c r="AG108" s="66">
        <f t="shared" si="43"/>
        <v>0</v>
      </c>
      <c r="AH108" s="66">
        <f>SUM(AH109:AH110)</f>
        <v>12060</v>
      </c>
      <c r="AI108" s="66">
        <f t="shared" ref="AI108:AM108" si="44">SUM(AI109:AI110)</f>
        <v>0</v>
      </c>
      <c r="AJ108" s="66">
        <f t="shared" si="44"/>
        <v>12060</v>
      </c>
      <c r="AK108" s="66">
        <f t="shared" si="44"/>
        <v>0</v>
      </c>
      <c r="AL108" s="66">
        <f t="shared" si="44"/>
        <v>0</v>
      </c>
      <c r="AM108" s="66">
        <f t="shared" si="44"/>
        <v>0</v>
      </c>
      <c r="AN108" s="97"/>
    </row>
    <row r="109" spans="1:40" s="99" customFormat="1" ht="84" customHeight="1" x14ac:dyDescent="0.35">
      <c r="A109" s="37" t="s">
        <v>111</v>
      </c>
      <c r="B109" s="38" t="str">
        <f>+'[1]Phụ lục số 5'!B109</f>
        <v>Chính sách hỗ trợ thường xuyên cho đối tượng bảo trợ xã hội theo quy định tại Nghị định số 20/2021/NĐ-CP ngày 15/03/2021 của Chính phủ; Chính sách hỗ trợ tiền điện cho hộ nghèo, hộ chính sách xã hội theo quy định tại Quyết định số 28/2014/QĐ-TTg ngày 07/4/2014 của Thủ tướng Chính phủ; Nghị định số 76/2024/NĐ-CP ngày 01/7/2024 sửa đổi, bổ sung Nghị định 20/2021/NĐ-CP ngày 15/03/2021 của Chính phủ.</v>
      </c>
      <c r="C109" s="71">
        <f t="shared" si="34"/>
        <v>12060</v>
      </c>
      <c r="D109" s="72"/>
      <c r="E109" s="72"/>
      <c r="F109" s="72"/>
      <c r="G109" s="72"/>
      <c r="H109" s="72"/>
      <c r="I109" s="72"/>
      <c r="J109" s="72"/>
      <c r="K109" s="72"/>
      <c r="L109" s="72"/>
      <c r="M109" s="72"/>
      <c r="N109" s="72"/>
      <c r="O109" s="72"/>
      <c r="P109" s="44">
        <f t="shared" si="42"/>
        <v>0</v>
      </c>
      <c r="Q109" s="43">
        <f>+'[1]Phụ lục số 5'!Q109</f>
        <v>0</v>
      </c>
      <c r="R109" s="43">
        <f>+'[1]Phụ lục số 5'!R109</f>
        <v>0</v>
      </c>
      <c r="S109" s="43">
        <f>+'[1]Phụ lục số 5'!S109</f>
        <v>0</v>
      </c>
      <c r="T109" s="43">
        <f>+'[1]Phụ lục số 5'!T109</f>
        <v>0</v>
      </c>
      <c r="U109" s="43">
        <f>+'[1]Phụ lục số 5'!U109</f>
        <v>0</v>
      </c>
      <c r="V109" s="43">
        <f>+'[1]Phụ lục số 5'!V109</f>
        <v>0</v>
      </c>
      <c r="W109" s="43">
        <f>+'[1]Phụ lục số 5'!W109</f>
        <v>0</v>
      </c>
      <c r="X109" s="43">
        <f>+'[1]Phụ lục số 5'!X109</f>
        <v>0</v>
      </c>
      <c r="Y109" s="43">
        <f>+'[1]Phụ lục số 5'!Y109</f>
        <v>0</v>
      </c>
      <c r="Z109" s="43">
        <f>+'[1]Phụ lục số 5'!Z109</f>
        <v>0</v>
      </c>
      <c r="AA109" s="43">
        <f>+'[1]Phụ lục số 5'!AA109</f>
        <v>0</v>
      </c>
      <c r="AB109" s="43">
        <f>+'[1]Phụ lục số 5'!AB109</f>
        <v>0</v>
      </c>
      <c r="AC109" s="43">
        <f>+'[1]Phụ lục số 5'!AC109</f>
        <v>0</v>
      </c>
      <c r="AD109" s="43">
        <f>+'[1]Phụ lục số 5'!AD109</f>
        <v>0</v>
      </c>
      <c r="AE109" s="43">
        <f>+'[1]Phụ lục số 5'!AE109</f>
        <v>0</v>
      </c>
      <c r="AF109" s="43">
        <f>+'[1]Phụ lục số 5'!AF109</f>
        <v>0</v>
      </c>
      <c r="AG109" s="43">
        <f>+'[1]Phụ lục số 5'!AG109</f>
        <v>0</v>
      </c>
      <c r="AH109" s="44">
        <f t="shared" si="36"/>
        <v>12060</v>
      </c>
      <c r="AI109" s="45"/>
      <c r="AJ109" s="45">
        <f>+'[1]Phụ lục số 5'!AJ109</f>
        <v>12060</v>
      </c>
      <c r="AK109" s="72"/>
      <c r="AL109" s="72"/>
      <c r="AM109" s="72"/>
      <c r="AN109" s="92"/>
    </row>
    <row r="110" spans="1:40" s="68" customFormat="1" ht="36" x14ac:dyDescent="0.35">
      <c r="A110" s="37" t="s">
        <v>119</v>
      </c>
      <c r="B110" s="107" t="str">
        <f>+'[1]Phụ lục số 5'!B110</f>
        <v>Trong đó; Một số nhiệm vụ chi phải báo cáo cấp có thẩm quyền xem xét, quyết định cho phép thực hiện</v>
      </c>
      <c r="C110" s="71">
        <f t="shared" si="34"/>
        <v>0.10000000000582077</v>
      </c>
      <c r="D110" s="66">
        <f t="shared" si="23"/>
        <v>0</v>
      </c>
      <c r="E110" s="66"/>
      <c r="F110" s="66"/>
      <c r="G110" s="88"/>
      <c r="H110" s="66"/>
      <c r="I110" s="88"/>
      <c r="J110" s="66"/>
      <c r="K110" s="66"/>
      <c r="L110" s="66"/>
      <c r="M110" s="66"/>
      <c r="N110" s="66"/>
      <c r="O110" s="66"/>
      <c r="P110" s="44">
        <f t="shared" si="42"/>
        <v>0.10000000000582077</v>
      </c>
      <c r="Q110" s="43">
        <f>+'[1]Phụ lục số 5'!Q110</f>
        <v>0</v>
      </c>
      <c r="R110" s="43">
        <f>+'[1]Phụ lục số 5'!R110</f>
        <v>0</v>
      </c>
      <c r="S110" s="43">
        <f>+'[1]Phụ lục số 5'!S110</f>
        <v>0</v>
      </c>
      <c r="T110" s="43">
        <f>+'[1]Phụ lục số 5'!T110</f>
        <v>0</v>
      </c>
      <c r="U110" s="43">
        <f>+'[1]Phụ lục số 5'!U110</f>
        <v>0</v>
      </c>
      <c r="V110" s="43">
        <f>+'[1]Phụ lục số 5'!V110</f>
        <v>0</v>
      </c>
      <c r="W110" s="43">
        <f>+'[1]Phụ lục số 5'!W110</f>
        <v>0</v>
      </c>
      <c r="X110" s="43">
        <f>+'[1]Phụ lục số 5'!X110</f>
        <v>0</v>
      </c>
      <c r="Y110" s="43">
        <f>+'[1]Phụ lục số 5'!Y110</f>
        <v>0</v>
      </c>
      <c r="Z110" s="43">
        <f>+'[1]Phụ lục số 5'!Z110</f>
        <v>0</v>
      </c>
      <c r="AA110" s="43">
        <f>+'[1]Phụ lục số 5'!AA110</f>
        <v>0</v>
      </c>
      <c r="AB110" s="43">
        <f>+'[1]Phụ lục số 5'!AB110</f>
        <v>0.10000000000582077</v>
      </c>
      <c r="AC110" s="43">
        <f>+'[1]Phụ lục số 5'!AC110</f>
        <v>0</v>
      </c>
      <c r="AD110" s="43">
        <f>+'[1]Phụ lục số 5'!AD110</f>
        <v>0</v>
      </c>
      <c r="AE110" s="43">
        <f>+'[1]Phụ lục số 5'!AE110</f>
        <v>0</v>
      </c>
      <c r="AF110" s="43">
        <f>+'[1]Phụ lục số 5'!AF110</f>
        <v>0</v>
      </c>
      <c r="AG110" s="43">
        <f>+'[1]Phụ lục số 5'!AG110</f>
        <v>0</v>
      </c>
      <c r="AH110" s="61">
        <f t="shared" si="36"/>
        <v>0</v>
      </c>
      <c r="AI110" s="66"/>
      <c r="AJ110" s="66">
        <f>+'[1]Phụ lục số 5'!AJ110</f>
        <v>0</v>
      </c>
      <c r="AK110" s="66"/>
      <c r="AL110" s="66"/>
      <c r="AM110" s="66"/>
      <c r="AN110" s="67"/>
    </row>
    <row r="111" spans="1:40" s="68" customFormat="1" ht="17.5" x14ac:dyDescent="0.35">
      <c r="A111" s="51">
        <v>12</v>
      </c>
      <c r="B111" s="52" t="s">
        <v>124</v>
      </c>
      <c r="C111" s="85">
        <f>+C112</f>
        <v>13427.738688122938</v>
      </c>
      <c r="D111" s="66">
        <f t="shared" si="23"/>
        <v>0</v>
      </c>
      <c r="E111" s="66"/>
      <c r="F111" s="66"/>
      <c r="G111" s="88"/>
      <c r="H111" s="66"/>
      <c r="I111" s="88"/>
      <c r="J111" s="66"/>
      <c r="K111" s="66"/>
      <c r="L111" s="66"/>
      <c r="M111" s="66"/>
      <c r="N111" s="66"/>
      <c r="O111" s="66"/>
      <c r="P111" s="61">
        <f t="shared" si="42"/>
        <v>16054.8</v>
      </c>
      <c r="Q111" s="61"/>
      <c r="R111" s="66"/>
      <c r="S111" s="66"/>
      <c r="T111" s="66"/>
      <c r="U111" s="66"/>
      <c r="V111" s="61"/>
      <c r="W111" s="66"/>
      <c r="X111" s="66"/>
      <c r="Y111" s="66"/>
      <c r="Z111" s="66"/>
      <c r="AA111" s="66"/>
      <c r="AB111" s="66"/>
      <c r="AC111" s="61">
        <f>+AC112+AC113</f>
        <v>16054.8</v>
      </c>
      <c r="AD111" s="66"/>
      <c r="AE111" s="66"/>
      <c r="AF111" s="66"/>
      <c r="AG111" s="66"/>
      <c r="AH111" s="61">
        <f t="shared" si="36"/>
        <v>0</v>
      </c>
      <c r="AI111" s="66"/>
      <c r="AJ111" s="66"/>
      <c r="AK111" s="66"/>
      <c r="AL111" s="66"/>
      <c r="AM111" s="66"/>
      <c r="AN111" s="67"/>
    </row>
    <row r="112" spans="1:40" s="47" customFormat="1" ht="36" x14ac:dyDescent="0.35">
      <c r="A112" s="51"/>
      <c r="B112" s="107" t="str">
        <f>+'[1]Phụ lục số 5'!B112</f>
        <v>Trong đó; Một số nhiệm vụ chi phải báo cáo cấp có thẩm quyền xem xét, quyết định cho phép thực hiện</v>
      </c>
      <c r="C112" s="71">
        <f t="shared" si="34"/>
        <v>13427.738688122938</v>
      </c>
      <c r="D112" s="45">
        <f t="shared" si="23"/>
        <v>0</v>
      </c>
      <c r="E112" s="45"/>
      <c r="F112" s="45"/>
      <c r="G112" s="72"/>
      <c r="H112" s="45"/>
      <c r="I112" s="72"/>
      <c r="J112" s="45"/>
      <c r="K112" s="45"/>
      <c r="L112" s="45"/>
      <c r="M112" s="45"/>
      <c r="N112" s="45"/>
      <c r="O112" s="45"/>
      <c r="P112" s="44">
        <f t="shared" si="42"/>
        <v>13427.738688122938</v>
      </c>
      <c r="Q112" s="43">
        <f>+'[1]Phụ lục số 5'!Q112</f>
        <v>0</v>
      </c>
      <c r="R112" s="43">
        <f>+'[1]Phụ lục số 5'!R112</f>
        <v>0</v>
      </c>
      <c r="S112" s="43">
        <f>+'[1]Phụ lục số 5'!S112</f>
        <v>0</v>
      </c>
      <c r="T112" s="43">
        <f>+'[1]Phụ lục số 5'!T112</f>
        <v>0</v>
      </c>
      <c r="U112" s="43">
        <f>+'[1]Phụ lục số 5'!U112</f>
        <v>0</v>
      </c>
      <c r="V112" s="43">
        <f>+'[1]Phụ lục số 5'!V112</f>
        <v>0</v>
      </c>
      <c r="W112" s="43">
        <f>+'[1]Phụ lục số 5'!W112</f>
        <v>0</v>
      </c>
      <c r="X112" s="43">
        <f>+'[1]Phụ lục số 5'!X112</f>
        <v>0</v>
      </c>
      <c r="Y112" s="43">
        <f>+'[1]Phụ lục số 5'!Y112</f>
        <v>0</v>
      </c>
      <c r="Z112" s="43">
        <f>+'[1]Phụ lục số 5'!Z112</f>
        <v>0</v>
      </c>
      <c r="AA112" s="43">
        <f>+'[1]Phụ lục số 5'!AA112</f>
        <v>0</v>
      </c>
      <c r="AB112" s="43">
        <f>+'[1]Phụ lục số 5'!AB112</f>
        <v>0</v>
      </c>
      <c r="AC112" s="43">
        <f>+'[1]Phụ lục số 5'!AC112</f>
        <v>13427.738688122938</v>
      </c>
      <c r="AD112" s="43">
        <f>+'[1]Phụ lục số 5'!AD112</f>
        <v>0</v>
      </c>
      <c r="AE112" s="43">
        <f>+'[1]Phụ lục số 5'!AE112</f>
        <v>0</v>
      </c>
      <c r="AF112" s="43">
        <f>+'[1]Phụ lục số 5'!AF112</f>
        <v>0</v>
      </c>
      <c r="AG112" s="43">
        <f>+'[1]Phụ lục số 5'!AG112</f>
        <v>0</v>
      </c>
      <c r="AH112" s="44">
        <f t="shared" si="36"/>
        <v>0</v>
      </c>
      <c r="AI112" s="45"/>
      <c r="AJ112" s="45"/>
      <c r="AK112" s="45"/>
      <c r="AL112" s="45"/>
      <c r="AM112" s="45"/>
      <c r="AN112" s="46"/>
    </row>
    <row r="113" spans="1:41" s="68" customFormat="1" ht="35" x14ac:dyDescent="0.35">
      <c r="A113" s="51">
        <v>13</v>
      </c>
      <c r="B113" s="112" t="s">
        <v>125</v>
      </c>
      <c r="C113" s="85">
        <f t="shared" si="37"/>
        <v>22901.75</v>
      </c>
      <c r="D113" s="66">
        <f>SUM(E113:K113)</f>
        <v>0</v>
      </c>
      <c r="E113" s="66"/>
      <c r="F113" s="66"/>
      <c r="G113" s="88"/>
      <c r="H113" s="66"/>
      <c r="I113" s="88"/>
      <c r="J113" s="66"/>
      <c r="K113" s="66"/>
      <c r="L113" s="66"/>
      <c r="M113" s="66"/>
      <c r="N113" s="66"/>
      <c r="O113" s="66"/>
      <c r="P113" s="61">
        <f>SUM(Q113:AC113)</f>
        <v>22901.75</v>
      </c>
      <c r="Q113" s="113">
        <f>+'[1]Phụ lục số 5'!Q113</f>
        <v>2439.462617326099</v>
      </c>
      <c r="R113" s="113">
        <f>+'[1]Phụ lục số 5'!R113</f>
        <v>0</v>
      </c>
      <c r="S113" s="113">
        <f>+'[1]Phụ lục số 5'!S113</f>
        <v>0</v>
      </c>
      <c r="T113" s="113">
        <f>+'[1]Phụ lục số 5'!T113</f>
        <v>0</v>
      </c>
      <c r="U113" s="113">
        <f>+'[1]Phụ lục số 5'!U113</f>
        <v>0</v>
      </c>
      <c r="V113" s="113">
        <f>+'[1]Phụ lục số 5'!V113</f>
        <v>0</v>
      </c>
      <c r="W113" s="113">
        <f>+'[1]Phụ lục số 5'!W113</f>
        <v>0</v>
      </c>
      <c r="X113" s="113">
        <f>+'[1]Phụ lục số 5'!X113</f>
        <v>0</v>
      </c>
      <c r="Y113" s="113">
        <f>+'[1]Phụ lục số 5'!Y113</f>
        <v>0</v>
      </c>
      <c r="Z113" s="113">
        <f>+'[1]Phụ lục số 5'!Z113</f>
        <v>15626.157853784489</v>
      </c>
      <c r="AA113" s="113">
        <f>+'[1]Phụ lục số 5'!AA113</f>
        <v>2209.0682170123514</v>
      </c>
      <c r="AB113" s="113">
        <f>+'[1]Phụ lục số 5'!AB113</f>
        <v>0</v>
      </c>
      <c r="AC113" s="113">
        <f>+'[1]Phụ lục số 5'!AC113</f>
        <v>2627.0613118770611</v>
      </c>
      <c r="AD113" s="113">
        <f>+'[1]Phụ lục số 5'!AD113</f>
        <v>0</v>
      </c>
      <c r="AE113" s="113">
        <f>+'[1]Phụ lục số 5'!AE113</f>
        <v>0</v>
      </c>
      <c r="AF113" s="113">
        <f>+'[1]Phụ lục số 5'!AF113</f>
        <v>0</v>
      </c>
      <c r="AG113" s="113">
        <f>+'[1]Phụ lục số 5'!AG113</f>
        <v>0</v>
      </c>
      <c r="AH113" s="61">
        <f>SUM(AI113:AJ113)</f>
        <v>0</v>
      </c>
      <c r="AI113" s="66"/>
      <c r="AJ113" s="66"/>
      <c r="AK113" s="66"/>
      <c r="AL113" s="66"/>
      <c r="AM113" s="66"/>
      <c r="AN113" s="67"/>
    </row>
    <row r="114" spans="1:41" s="68" customFormat="1" ht="35" x14ac:dyDescent="0.35">
      <c r="A114" s="51" t="s">
        <v>126</v>
      </c>
      <c r="B114" s="52" t="s">
        <v>127</v>
      </c>
      <c r="C114" s="85">
        <f t="shared" si="37"/>
        <v>376890</v>
      </c>
      <c r="D114" s="61">
        <f>SUM(E114:K114)</f>
        <v>376890</v>
      </c>
      <c r="E114" s="61">
        <f>+'[1]Phụ lục số 5'!E114</f>
        <v>376890</v>
      </c>
      <c r="F114" s="61"/>
      <c r="G114" s="96"/>
      <c r="H114" s="61"/>
      <c r="I114" s="96"/>
      <c r="J114" s="61"/>
      <c r="K114" s="61"/>
      <c r="L114" s="61"/>
      <c r="M114" s="61"/>
      <c r="N114" s="61"/>
      <c r="O114" s="61"/>
      <c r="P114" s="66"/>
      <c r="Q114" s="66"/>
      <c r="R114" s="66"/>
      <c r="S114" s="66"/>
      <c r="T114" s="66"/>
      <c r="U114" s="66"/>
      <c r="V114" s="61"/>
      <c r="W114" s="66"/>
      <c r="X114" s="66"/>
      <c r="Y114" s="66"/>
      <c r="Z114" s="66"/>
      <c r="AA114" s="66"/>
      <c r="AB114" s="66"/>
      <c r="AC114" s="66"/>
      <c r="AD114" s="61"/>
      <c r="AE114" s="61"/>
      <c r="AF114" s="61"/>
      <c r="AG114" s="61"/>
      <c r="AH114" s="61">
        <f t="shared" si="36"/>
        <v>0</v>
      </c>
      <c r="AI114" s="66"/>
      <c r="AJ114" s="66"/>
      <c r="AK114" s="66"/>
      <c r="AL114" s="66"/>
      <c r="AM114" s="66"/>
      <c r="AN114" s="67"/>
    </row>
    <row r="115" spans="1:41" s="68" customFormat="1" ht="39.75" customHeight="1" x14ac:dyDescent="0.35">
      <c r="A115" s="51" t="s">
        <v>128</v>
      </c>
      <c r="B115" s="52" t="s">
        <v>129</v>
      </c>
      <c r="C115" s="85">
        <f t="shared" si="37"/>
        <v>506500</v>
      </c>
      <c r="D115" s="61">
        <f>SUM(E115:F115)</f>
        <v>506500</v>
      </c>
      <c r="E115" s="61"/>
      <c r="F115" s="61">
        <f>+'[1]Phụ lục số 5'!F115</f>
        <v>506500</v>
      </c>
      <c r="G115" s="96">
        <f>+'[1]Phụ lục số 5'!G115</f>
        <v>160000</v>
      </c>
      <c r="H115" s="61"/>
      <c r="I115" s="96"/>
      <c r="J115" s="61"/>
      <c r="K115" s="61"/>
      <c r="L115" s="61"/>
      <c r="M115" s="61"/>
      <c r="N115" s="61"/>
      <c r="O115" s="61"/>
      <c r="P115" s="66"/>
      <c r="Q115" s="66"/>
      <c r="R115" s="66"/>
      <c r="S115" s="66"/>
      <c r="T115" s="66"/>
      <c r="U115" s="66"/>
      <c r="V115" s="61"/>
      <c r="W115" s="66"/>
      <c r="X115" s="66"/>
      <c r="Y115" s="66"/>
      <c r="Z115" s="66"/>
      <c r="AA115" s="66"/>
      <c r="AB115" s="66"/>
      <c r="AC115" s="66"/>
      <c r="AD115" s="61"/>
      <c r="AE115" s="61"/>
      <c r="AF115" s="61"/>
      <c r="AG115" s="61"/>
      <c r="AH115" s="61">
        <f t="shared" si="36"/>
        <v>0</v>
      </c>
      <c r="AI115" s="66"/>
      <c r="AJ115" s="66"/>
      <c r="AK115" s="66"/>
      <c r="AL115" s="66"/>
      <c r="AM115" s="66"/>
      <c r="AN115" s="67"/>
    </row>
    <row r="116" spans="1:41" s="68" customFormat="1" ht="35" x14ac:dyDescent="0.35">
      <c r="A116" s="51" t="s">
        <v>130</v>
      </c>
      <c r="B116" s="52" t="s">
        <v>131</v>
      </c>
      <c r="C116" s="85">
        <f t="shared" si="37"/>
        <v>2100000</v>
      </c>
      <c r="D116" s="61">
        <f>SUM(E116:H116)</f>
        <v>2100000</v>
      </c>
      <c r="E116" s="61"/>
      <c r="F116" s="61"/>
      <c r="G116" s="96"/>
      <c r="H116" s="61">
        <f>+'[1]Phụ lục số 5'!H116</f>
        <v>2100000</v>
      </c>
      <c r="I116" s="96">
        <f>+'[1]Phụ lục số 5'!I116</f>
        <v>100000</v>
      </c>
      <c r="J116" s="61"/>
      <c r="K116" s="61"/>
      <c r="L116" s="61"/>
      <c r="M116" s="61"/>
      <c r="N116" s="61"/>
      <c r="O116" s="61"/>
      <c r="P116" s="66"/>
      <c r="Q116" s="66"/>
      <c r="R116" s="66"/>
      <c r="S116" s="66"/>
      <c r="T116" s="66"/>
      <c r="U116" s="66"/>
      <c r="V116" s="61"/>
      <c r="W116" s="66"/>
      <c r="X116" s="66"/>
      <c r="Y116" s="66"/>
      <c r="Z116" s="66"/>
      <c r="AA116" s="66"/>
      <c r="AB116" s="66"/>
      <c r="AC116" s="66"/>
      <c r="AD116" s="61"/>
      <c r="AE116" s="61"/>
      <c r="AF116" s="61"/>
      <c r="AG116" s="61"/>
      <c r="AH116" s="61"/>
      <c r="AI116" s="66"/>
      <c r="AJ116" s="66"/>
      <c r="AK116" s="66"/>
      <c r="AL116" s="66"/>
      <c r="AM116" s="66"/>
      <c r="AN116" s="67"/>
    </row>
    <row r="117" spans="1:41" s="68" customFormat="1" ht="52.5" x14ac:dyDescent="0.35">
      <c r="A117" s="51" t="s">
        <v>132</v>
      </c>
      <c r="B117" s="52" t="s">
        <v>133</v>
      </c>
      <c r="C117" s="85">
        <f t="shared" si="37"/>
        <v>0</v>
      </c>
      <c r="D117" s="61">
        <f>SUM(E117:I117)</f>
        <v>0</v>
      </c>
      <c r="E117" s="61"/>
      <c r="F117" s="61"/>
      <c r="G117" s="96"/>
      <c r="H117" s="61"/>
      <c r="I117" s="96"/>
      <c r="J117" s="61">
        <f>+'[1]Phụ lục số 5'!J117</f>
        <v>0</v>
      </c>
      <c r="K117" s="61"/>
      <c r="L117" s="61"/>
      <c r="M117" s="61"/>
      <c r="N117" s="61"/>
      <c r="O117" s="61"/>
      <c r="P117" s="66"/>
      <c r="Q117" s="66"/>
      <c r="R117" s="66"/>
      <c r="S117" s="66"/>
      <c r="T117" s="66"/>
      <c r="U117" s="66"/>
      <c r="V117" s="61"/>
      <c r="W117" s="66"/>
      <c r="X117" s="66"/>
      <c r="Y117" s="66"/>
      <c r="Z117" s="66"/>
      <c r="AA117" s="66"/>
      <c r="AB117" s="66"/>
      <c r="AC117" s="66"/>
      <c r="AD117" s="61"/>
      <c r="AE117" s="61"/>
      <c r="AF117" s="61"/>
      <c r="AG117" s="61"/>
      <c r="AH117" s="61">
        <f t="shared" si="36"/>
        <v>0</v>
      </c>
      <c r="AI117" s="66"/>
      <c r="AJ117" s="66"/>
      <c r="AK117" s="66"/>
      <c r="AL117" s="66"/>
      <c r="AM117" s="66"/>
      <c r="AN117" s="67"/>
    </row>
    <row r="118" spans="1:41" s="68" customFormat="1" ht="17.5" x14ac:dyDescent="0.35">
      <c r="A118" s="51" t="s">
        <v>134</v>
      </c>
      <c r="B118" s="52" t="s">
        <v>135</v>
      </c>
      <c r="C118" s="85">
        <f t="shared" si="37"/>
        <v>0</v>
      </c>
      <c r="D118" s="61">
        <f>SUM(E118:K118)</f>
        <v>0</v>
      </c>
      <c r="E118" s="61">
        <f>E140</f>
        <v>0</v>
      </c>
      <c r="F118" s="61"/>
      <c r="G118" s="96"/>
      <c r="H118" s="61"/>
      <c r="I118" s="96"/>
      <c r="J118" s="61"/>
      <c r="K118" s="61">
        <f>+'[1]Phụ lục số 5'!K118</f>
        <v>0</v>
      </c>
      <c r="L118" s="61">
        <f>+'[1]Phụ lục số 5'!L118</f>
        <v>0</v>
      </c>
      <c r="M118" s="61">
        <f>+'[1]Phụ lục số 5'!M118</f>
        <v>0</v>
      </c>
      <c r="N118" s="61">
        <f>+'[1]Phụ lục số 5'!N118</f>
        <v>0</v>
      </c>
      <c r="O118" s="61" t="e">
        <f>+'[1]Phụ lục số 5'!O118</f>
        <v>#DIV/0!</v>
      </c>
      <c r="P118" s="66"/>
      <c r="Q118" s="66"/>
      <c r="R118" s="66"/>
      <c r="S118" s="66"/>
      <c r="T118" s="66"/>
      <c r="U118" s="66"/>
      <c r="V118" s="61"/>
      <c r="W118" s="66"/>
      <c r="X118" s="66"/>
      <c r="Y118" s="66"/>
      <c r="Z118" s="66"/>
      <c r="AA118" s="66"/>
      <c r="AB118" s="66"/>
      <c r="AC118" s="66"/>
      <c r="AD118" s="113">
        <f>+'[1]Phụ lục số 5'!AD118</f>
        <v>0</v>
      </c>
      <c r="AE118" s="113">
        <f>+'[1]Phụ lục số 5'!AE118</f>
        <v>0</v>
      </c>
      <c r="AF118" s="113">
        <f>+'[1]Phụ lục số 5'!AF118</f>
        <v>0</v>
      </c>
      <c r="AG118" s="113">
        <f>+'[1]Phụ lục số 5'!AG118</f>
        <v>0</v>
      </c>
      <c r="AH118" s="61">
        <f t="shared" si="36"/>
        <v>0</v>
      </c>
      <c r="AI118" s="66"/>
      <c r="AJ118" s="66"/>
      <c r="AK118" s="66"/>
      <c r="AL118" s="66"/>
      <c r="AM118" s="66"/>
      <c r="AN118" s="67"/>
    </row>
    <row r="119" spans="1:41" s="68" customFormat="1" ht="35" x14ac:dyDescent="0.35">
      <c r="A119" s="51" t="s">
        <v>136</v>
      </c>
      <c r="B119" s="52" t="s">
        <v>137</v>
      </c>
      <c r="C119" s="85">
        <f t="shared" si="37"/>
        <v>3500</v>
      </c>
      <c r="D119" s="61">
        <f>SUM(E119:O119)</f>
        <v>0</v>
      </c>
      <c r="E119" s="61"/>
      <c r="F119" s="61"/>
      <c r="G119" s="96"/>
      <c r="H119" s="61"/>
      <c r="I119" s="96"/>
      <c r="J119" s="61"/>
      <c r="K119" s="61"/>
      <c r="L119" s="61"/>
      <c r="M119" s="61"/>
      <c r="N119" s="61"/>
      <c r="O119" s="61"/>
      <c r="P119" s="66"/>
      <c r="Q119" s="66"/>
      <c r="R119" s="66"/>
      <c r="S119" s="66"/>
      <c r="T119" s="66"/>
      <c r="U119" s="66"/>
      <c r="V119" s="61"/>
      <c r="W119" s="66"/>
      <c r="X119" s="66"/>
      <c r="Y119" s="66"/>
      <c r="Z119" s="66"/>
      <c r="AA119" s="66"/>
      <c r="AB119" s="66"/>
      <c r="AC119" s="66"/>
      <c r="AD119" s="113">
        <f>+'[1]Phụ lục số 5'!AD119</f>
        <v>3500</v>
      </c>
      <c r="AE119" s="113">
        <f>+'[1]Phụ lục số 5'!AE119</f>
        <v>0</v>
      </c>
      <c r="AF119" s="113">
        <f>+'[1]Phụ lục số 5'!AF119</f>
        <v>0</v>
      </c>
      <c r="AG119" s="113">
        <f>+'[1]Phụ lục số 5'!AG119</f>
        <v>0</v>
      </c>
      <c r="AH119" s="61">
        <f t="shared" si="36"/>
        <v>0</v>
      </c>
      <c r="AI119" s="66"/>
      <c r="AJ119" s="66"/>
      <c r="AK119" s="66"/>
      <c r="AL119" s="66"/>
      <c r="AM119" s="66"/>
      <c r="AN119" s="67"/>
    </row>
    <row r="120" spans="1:41" s="68" customFormat="1" ht="17.5" x14ac:dyDescent="0.35">
      <c r="A120" s="51" t="s">
        <v>138</v>
      </c>
      <c r="B120" s="52" t="s">
        <v>139</v>
      </c>
      <c r="C120" s="85">
        <f t="shared" si="37"/>
        <v>2000</v>
      </c>
      <c r="D120" s="61">
        <f>SUM(E120:O120)</f>
        <v>0</v>
      </c>
      <c r="E120" s="61">
        <f>'[1]Phụ lục số 5'!E120</f>
        <v>0</v>
      </c>
      <c r="F120" s="61">
        <f>'[1]Phụ lục số 5'!F120</f>
        <v>0</v>
      </c>
      <c r="G120" s="96"/>
      <c r="H120" s="61">
        <f>'[1]Phụ lục số 5'!H120</f>
        <v>0</v>
      </c>
      <c r="I120" s="96"/>
      <c r="J120" s="61"/>
      <c r="K120" s="61">
        <f>'[1]Phụ lục số 5'!J120</f>
        <v>0</v>
      </c>
      <c r="L120" s="61"/>
      <c r="M120" s="61"/>
      <c r="N120" s="61"/>
      <c r="O120" s="61">
        <f>'[1]Phụ lục số 5'!K120</f>
        <v>0</v>
      </c>
      <c r="P120" s="66">
        <f>SUM(Q120:AC120)</f>
        <v>0</v>
      </c>
      <c r="Q120" s="61">
        <f>'[1]Phụ lục số 5'!Q120</f>
        <v>0</v>
      </c>
      <c r="R120" s="61">
        <f>'[1]Phụ lục số 5'!R120</f>
        <v>0</v>
      </c>
      <c r="S120" s="61">
        <f>'[1]Phụ lục số 5'!S120</f>
        <v>0</v>
      </c>
      <c r="T120" s="61">
        <f>'[1]Phụ lục số 5'!T120</f>
        <v>0</v>
      </c>
      <c r="U120" s="61">
        <f>'[1]Phụ lục số 5'!U120</f>
        <v>0</v>
      </c>
      <c r="V120" s="61">
        <f>'[1]Phụ lục số 5'!V120</f>
        <v>0</v>
      </c>
      <c r="W120" s="61">
        <f>'[1]Phụ lục số 5'!W120</f>
        <v>0</v>
      </c>
      <c r="X120" s="61">
        <f>'[1]Phụ lục số 5'!X120</f>
        <v>0</v>
      </c>
      <c r="Y120" s="61">
        <f>'[1]Phụ lục số 5'!Y120</f>
        <v>0</v>
      </c>
      <c r="Z120" s="61">
        <f>'[1]Phụ lục số 5'!Z120</f>
        <v>0</v>
      </c>
      <c r="AA120" s="61">
        <f>'[1]Phụ lục số 5'!AA120</f>
        <v>0</v>
      </c>
      <c r="AB120" s="61">
        <f>'[1]Phụ lục số 5'!AB120</f>
        <v>0</v>
      </c>
      <c r="AC120" s="61">
        <f>'[1]Phụ lục số 5'!AC120</f>
        <v>0</v>
      </c>
      <c r="AD120" s="113">
        <f>+'[1]Phụ lục số 5'!AD120</f>
        <v>0</v>
      </c>
      <c r="AE120" s="113">
        <f>+'[1]Phụ lục số 5'!AE120</f>
        <v>2000</v>
      </c>
      <c r="AF120" s="113">
        <f>+'[1]Phụ lục số 5'!AF120</f>
        <v>0</v>
      </c>
      <c r="AG120" s="113">
        <f>+'[1]Phụ lục số 5'!AG120</f>
        <v>0</v>
      </c>
      <c r="AH120" s="61">
        <f>SUM(AI120:AJ120)</f>
        <v>0</v>
      </c>
      <c r="AI120" s="61">
        <f>'[1]Phụ lục số 5'!AI120</f>
        <v>0</v>
      </c>
      <c r="AJ120" s="61">
        <f>'[1]Phụ lục số 5'!AJ120</f>
        <v>0</v>
      </c>
      <c r="AK120" s="66"/>
      <c r="AL120" s="66"/>
      <c r="AM120" s="66"/>
      <c r="AN120" s="67"/>
    </row>
    <row r="121" spans="1:41" s="68" customFormat="1" ht="17.5" x14ac:dyDescent="0.35">
      <c r="A121" s="51" t="s">
        <v>140</v>
      </c>
      <c r="B121" s="109" t="s">
        <v>141</v>
      </c>
      <c r="C121" s="85">
        <f t="shared" si="37"/>
        <v>163959.4</v>
      </c>
      <c r="D121" s="61">
        <f t="shared" ref="D121" si="45">SUM(E121:O121)</f>
        <v>0</v>
      </c>
      <c r="E121" s="61"/>
      <c r="F121" s="61"/>
      <c r="G121" s="96"/>
      <c r="H121" s="61"/>
      <c r="I121" s="96"/>
      <c r="J121" s="61"/>
      <c r="K121" s="61">
        <f>'[2]Phụ lục số 2'!AA13</f>
        <v>0</v>
      </c>
      <c r="L121" s="61"/>
      <c r="M121" s="61"/>
      <c r="N121" s="61"/>
      <c r="O121" s="61"/>
      <c r="P121" s="66"/>
      <c r="Q121" s="66"/>
      <c r="R121" s="66"/>
      <c r="S121" s="66"/>
      <c r="T121" s="66"/>
      <c r="U121" s="66"/>
      <c r="V121" s="61"/>
      <c r="W121" s="66"/>
      <c r="X121" s="66"/>
      <c r="Y121" s="66"/>
      <c r="Z121" s="66"/>
      <c r="AA121" s="66"/>
      <c r="AB121" s="66"/>
      <c r="AC121" s="66"/>
      <c r="AD121" s="113">
        <f>+'[1]Phụ lục số 5'!AD121</f>
        <v>0</v>
      </c>
      <c r="AE121" s="113">
        <f>+'[1]Phụ lục số 5'!AE121</f>
        <v>0</v>
      </c>
      <c r="AF121" s="113">
        <f>+'[1]Phụ lục số 5'!AF121</f>
        <v>163959.4</v>
      </c>
      <c r="AG121" s="113">
        <f>+'[1]Phụ lục số 5'!AG121</f>
        <v>0</v>
      </c>
      <c r="AH121" s="61">
        <f t="shared" si="36"/>
        <v>0</v>
      </c>
      <c r="AI121" s="66"/>
      <c r="AJ121" s="66"/>
      <c r="AK121" s="66"/>
      <c r="AL121" s="66"/>
      <c r="AM121" s="66"/>
      <c r="AN121" s="67"/>
    </row>
    <row r="122" spans="1:41" s="68" customFormat="1" ht="17.5" x14ac:dyDescent="0.35">
      <c r="A122" s="51" t="s">
        <v>37</v>
      </c>
      <c r="B122" s="114" t="s">
        <v>142</v>
      </c>
      <c r="C122" s="85">
        <f t="shared" si="37"/>
        <v>0</v>
      </c>
      <c r="D122" s="61">
        <f>SUM(E122:O122)</f>
        <v>0</v>
      </c>
      <c r="E122" s="61"/>
      <c r="F122" s="61"/>
      <c r="G122" s="96"/>
      <c r="H122" s="61"/>
      <c r="I122" s="96"/>
      <c r="J122" s="61"/>
      <c r="K122" s="61"/>
      <c r="L122" s="61"/>
      <c r="M122" s="61"/>
      <c r="N122" s="61"/>
      <c r="O122" s="61"/>
      <c r="P122" s="66"/>
      <c r="Q122" s="66"/>
      <c r="R122" s="66"/>
      <c r="S122" s="66"/>
      <c r="T122" s="66"/>
      <c r="U122" s="66"/>
      <c r="V122" s="61"/>
      <c r="W122" s="66"/>
      <c r="X122" s="66"/>
      <c r="Y122" s="66"/>
      <c r="Z122" s="66"/>
      <c r="AA122" s="66"/>
      <c r="AB122" s="66"/>
      <c r="AC122" s="66"/>
      <c r="AD122" s="113">
        <f>+'[1]Phụ lục số 5'!AD122</f>
        <v>0</v>
      </c>
      <c r="AE122" s="113">
        <f>+'[1]Phụ lục số 5'!AE122</f>
        <v>0</v>
      </c>
      <c r="AF122" s="113">
        <f>+'[1]Phụ lục số 5'!AF122</f>
        <v>0</v>
      </c>
      <c r="AG122" s="113">
        <f>+'[1]Phụ lục số 5'!AG122</f>
        <v>0</v>
      </c>
      <c r="AH122" s="61"/>
      <c r="AI122" s="66"/>
      <c r="AJ122" s="66"/>
      <c r="AK122" s="66"/>
      <c r="AL122" s="66"/>
      <c r="AM122" s="66"/>
      <c r="AN122" s="67"/>
    </row>
    <row r="123" spans="1:41" s="68" customFormat="1" ht="17.5" x14ac:dyDescent="0.35">
      <c r="A123" s="51" t="s">
        <v>143</v>
      </c>
      <c r="B123" s="115" t="s">
        <v>144</v>
      </c>
      <c r="C123" s="85">
        <f t="shared" si="37"/>
        <v>2530494</v>
      </c>
      <c r="D123" s="61">
        <f t="shared" ref="D123:D127" si="46">SUM(E123:O123)</f>
        <v>0</v>
      </c>
      <c r="E123" s="61"/>
      <c r="F123" s="61"/>
      <c r="G123" s="96"/>
      <c r="H123" s="61"/>
      <c r="I123" s="96"/>
      <c r="J123" s="61"/>
      <c r="K123" s="61"/>
      <c r="L123" s="61"/>
      <c r="M123" s="61"/>
      <c r="N123" s="61"/>
      <c r="O123" s="61"/>
      <c r="P123" s="66"/>
      <c r="Q123" s="66"/>
      <c r="R123" s="66"/>
      <c r="S123" s="66"/>
      <c r="T123" s="66"/>
      <c r="U123" s="66"/>
      <c r="V123" s="61"/>
      <c r="W123" s="66"/>
      <c r="X123" s="66"/>
      <c r="Y123" s="66"/>
      <c r="Z123" s="66"/>
      <c r="AA123" s="66"/>
      <c r="AB123" s="66"/>
      <c r="AC123" s="66"/>
      <c r="AD123" s="113">
        <f>+'[1]Phụ lục số 5'!AD123</f>
        <v>0</v>
      </c>
      <c r="AE123" s="113">
        <f>+'[1]Phụ lục số 5'!AE123</f>
        <v>0</v>
      </c>
      <c r="AF123" s="113">
        <f>+'[1]Phụ lục số 5'!AF123</f>
        <v>0</v>
      </c>
      <c r="AG123" s="113">
        <f>+'[1]Phụ lục số 5'!AG123</f>
        <v>0</v>
      </c>
      <c r="AH123" s="110">
        <f t="shared" si="36"/>
        <v>2530494</v>
      </c>
      <c r="AI123" s="61">
        <f>+'[1]Phụ lục số 5'!AI123</f>
        <v>2530494</v>
      </c>
      <c r="AJ123" s="66"/>
      <c r="AK123" s="66"/>
      <c r="AL123" s="66"/>
      <c r="AM123" s="66"/>
      <c r="AN123" s="67"/>
    </row>
    <row r="124" spans="1:41" s="68" customFormat="1" ht="35" x14ac:dyDescent="0.35">
      <c r="A124" s="51" t="s">
        <v>145</v>
      </c>
      <c r="B124" s="52" t="s">
        <v>146</v>
      </c>
      <c r="C124" s="85">
        <f t="shared" si="37"/>
        <v>0</v>
      </c>
      <c r="D124" s="61">
        <f t="shared" si="46"/>
        <v>0</v>
      </c>
      <c r="E124" s="61"/>
      <c r="F124" s="61"/>
      <c r="G124" s="96"/>
      <c r="H124" s="61"/>
      <c r="I124" s="96"/>
      <c r="J124" s="61"/>
      <c r="K124" s="61"/>
      <c r="L124" s="61"/>
      <c r="M124" s="61"/>
      <c r="N124" s="61"/>
      <c r="O124" s="61"/>
      <c r="P124" s="66"/>
      <c r="Q124" s="66"/>
      <c r="R124" s="66"/>
      <c r="S124" s="66"/>
      <c r="T124" s="66"/>
      <c r="U124" s="66"/>
      <c r="V124" s="61"/>
      <c r="W124" s="66"/>
      <c r="X124" s="66"/>
      <c r="Y124" s="66"/>
      <c r="Z124" s="66"/>
      <c r="AA124" s="66"/>
      <c r="AB124" s="66"/>
      <c r="AC124" s="66"/>
      <c r="AD124" s="113">
        <f>+'[1]Phụ lục số 5'!AD124</f>
        <v>0</v>
      </c>
      <c r="AE124" s="113">
        <f>+'[1]Phụ lục số 5'!AE124</f>
        <v>0</v>
      </c>
      <c r="AF124" s="113">
        <f>+'[1]Phụ lục số 5'!AF124</f>
        <v>0</v>
      </c>
      <c r="AG124" s="113">
        <f>+'[1]Phụ lục số 5'!AG124</f>
        <v>0</v>
      </c>
      <c r="AH124" s="61">
        <f t="shared" si="36"/>
        <v>0</v>
      </c>
      <c r="AI124" s="66"/>
      <c r="AJ124" s="66"/>
      <c r="AK124" s="66"/>
      <c r="AL124" s="66"/>
      <c r="AM124" s="66"/>
      <c r="AN124" s="67"/>
    </row>
    <row r="125" spans="1:41" s="68" customFormat="1" ht="35" x14ac:dyDescent="0.35">
      <c r="A125" s="51"/>
      <c r="B125" s="112" t="str">
        <f>+'[1]Phụ lục số 5'!B125</f>
        <v>CHI TỪ NGUỒN THU VIỆN TRỢ (SỞ LAO ĐỘNG THƯƠNG BINH VÀ XÃ HỘI)</v>
      </c>
      <c r="C125" s="85">
        <f>+D125+P125+AD125+AE125+AF125+AH125+AM125</f>
        <v>5553.7960000000003</v>
      </c>
      <c r="D125" s="61"/>
      <c r="E125" s="61"/>
      <c r="F125" s="61"/>
      <c r="G125" s="96"/>
      <c r="H125" s="61"/>
      <c r="I125" s="96"/>
      <c r="J125" s="61"/>
      <c r="K125" s="61"/>
      <c r="L125" s="61"/>
      <c r="M125" s="61"/>
      <c r="N125" s="61"/>
      <c r="O125" s="61"/>
      <c r="P125" s="66"/>
      <c r="Q125" s="66"/>
      <c r="R125" s="66"/>
      <c r="S125" s="66"/>
      <c r="T125" s="66"/>
      <c r="U125" s="66"/>
      <c r="V125" s="61"/>
      <c r="W125" s="66"/>
      <c r="X125" s="66"/>
      <c r="Y125" s="66"/>
      <c r="Z125" s="66"/>
      <c r="AA125" s="66"/>
      <c r="AB125" s="66"/>
      <c r="AC125" s="66"/>
      <c r="AD125" s="113">
        <f>+'[1]Phụ lục số 5'!AD125</f>
        <v>0</v>
      </c>
      <c r="AE125" s="113">
        <f>+'[1]Phụ lục số 5'!AE125</f>
        <v>0</v>
      </c>
      <c r="AF125" s="113">
        <f>+'[1]Phụ lục số 5'!AF125</f>
        <v>0</v>
      </c>
      <c r="AG125" s="113">
        <f>+'[1]Phụ lục số 5'!AG125</f>
        <v>0</v>
      </c>
      <c r="AH125" s="61"/>
      <c r="AI125" s="66"/>
      <c r="AJ125" s="66"/>
      <c r="AK125" s="66"/>
      <c r="AL125" s="66"/>
      <c r="AM125" s="66">
        <f>+'[1]Phụ lục số 5'!AM125</f>
        <v>5553.7960000000003</v>
      </c>
      <c r="AN125" s="67"/>
      <c r="AO125" s="68" t="s">
        <v>147</v>
      </c>
    </row>
    <row r="126" spans="1:41" s="68" customFormat="1" ht="17.5" x14ac:dyDescent="0.35">
      <c r="A126" s="116"/>
      <c r="B126" s="117" t="str">
        <f>+'[1]Phụ lục số 5'!B126</f>
        <v>BỘI THU NGÂN SÁCH ĐỊA PHƯƠNG</v>
      </c>
      <c r="C126" s="118"/>
      <c r="D126" s="119"/>
      <c r="E126" s="119"/>
      <c r="F126" s="119"/>
      <c r="G126" s="120"/>
      <c r="H126" s="119"/>
      <c r="I126" s="120"/>
      <c r="J126" s="119"/>
      <c r="K126" s="119"/>
      <c r="L126" s="119"/>
      <c r="M126" s="119"/>
      <c r="N126" s="119"/>
      <c r="O126" s="119"/>
      <c r="P126" s="121"/>
      <c r="Q126" s="121"/>
      <c r="R126" s="121"/>
      <c r="S126" s="121"/>
      <c r="T126" s="121"/>
      <c r="U126" s="121"/>
      <c r="V126" s="119"/>
      <c r="W126" s="121"/>
      <c r="X126" s="121"/>
      <c r="Y126" s="121"/>
      <c r="Z126" s="121"/>
      <c r="AA126" s="121"/>
      <c r="AB126" s="121"/>
      <c r="AC126" s="121"/>
      <c r="AD126" s="122"/>
      <c r="AE126" s="122"/>
      <c r="AF126" s="122"/>
      <c r="AG126" s="122"/>
      <c r="AH126" s="119"/>
      <c r="AI126" s="121"/>
      <c r="AJ126" s="121"/>
      <c r="AK126" s="121"/>
      <c r="AL126" s="121"/>
      <c r="AM126" s="121"/>
      <c r="AN126" s="123">
        <f>+'[1]Phụ lục số 5'!AN126</f>
        <v>186700</v>
      </c>
    </row>
    <row r="127" spans="1:41" s="68" customFormat="1" ht="35.5" thickBot="1" x14ac:dyDescent="0.4">
      <c r="A127" s="124" t="s">
        <v>148</v>
      </c>
      <c r="B127" s="125" t="s">
        <v>149</v>
      </c>
      <c r="C127" s="126">
        <f>D127+P127+AD127+AE127+AH127+AL127+AF127+AG127+AK127</f>
        <v>7078351.9069999997</v>
      </c>
      <c r="D127" s="127">
        <f t="shared" si="46"/>
        <v>0</v>
      </c>
      <c r="E127" s="127"/>
      <c r="F127" s="127"/>
      <c r="G127" s="128"/>
      <c r="H127" s="127"/>
      <c r="I127" s="128"/>
      <c r="J127" s="127"/>
      <c r="K127" s="127"/>
      <c r="L127" s="127"/>
      <c r="M127" s="127"/>
      <c r="N127" s="127"/>
      <c r="O127" s="127"/>
      <c r="P127" s="129"/>
      <c r="Q127" s="129"/>
      <c r="R127" s="129"/>
      <c r="S127" s="129"/>
      <c r="T127" s="129"/>
      <c r="U127" s="129"/>
      <c r="V127" s="127"/>
      <c r="W127" s="129"/>
      <c r="X127" s="129"/>
      <c r="Y127" s="129"/>
      <c r="Z127" s="129"/>
      <c r="AA127" s="129"/>
      <c r="AB127" s="129"/>
      <c r="AC127" s="129"/>
      <c r="AD127" s="130">
        <f>+'[1]Phụ lục số 5'!AD127</f>
        <v>0</v>
      </c>
      <c r="AE127" s="130">
        <f>+'[1]Phụ lục số 5'!AE127</f>
        <v>0</v>
      </c>
      <c r="AF127" s="130">
        <f>+'[1]Phụ lục số 5'!AF127</f>
        <v>0</v>
      </c>
      <c r="AG127" s="130">
        <f>+'[1]Phụ lục số 5'!AG127</f>
        <v>0</v>
      </c>
      <c r="AH127" s="129"/>
      <c r="AI127" s="129"/>
      <c r="AJ127" s="129"/>
      <c r="AK127" s="129"/>
      <c r="AL127" s="127">
        <f>+'[1]Phụ lục số 5'!AL127</f>
        <v>7078351.9069999997</v>
      </c>
      <c r="AM127" s="129"/>
      <c r="AN127" s="131"/>
    </row>
    <row r="128" spans="1:41" ht="18.5" thickTop="1" x14ac:dyDescent="0.4"/>
    <row r="131" spans="1:33" s="68" customFormat="1" ht="17.5" x14ac:dyDescent="0.35">
      <c r="A131" s="35"/>
      <c r="B131" s="133"/>
      <c r="C131" s="134"/>
      <c r="D131" s="134"/>
      <c r="E131" s="134"/>
      <c r="F131" s="134"/>
      <c r="G131" s="135"/>
      <c r="H131" s="134"/>
      <c r="I131" s="135"/>
      <c r="J131" s="134"/>
      <c r="K131" s="134"/>
      <c r="L131" s="134"/>
      <c r="M131" s="134"/>
      <c r="N131" s="134"/>
      <c r="O131" s="134"/>
      <c r="P131" s="134"/>
      <c r="Q131" s="134"/>
      <c r="R131" s="134"/>
      <c r="S131" s="134"/>
      <c r="T131" s="134"/>
      <c r="U131" s="134"/>
      <c r="V131" s="134"/>
      <c r="W131" s="134"/>
      <c r="X131" s="134"/>
      <c r="Y131" s="134"/>
      <c r="Z131" s="134"/>
      <c r="AA131" s="134"/>
      <c r="AB131" s="134"/>
      <c r="AC131" s="134"/>
      <c r="AD131" s="134"/>
      <c r="AE131" s="134"/>
    </row>
    <row r="132" spans="1:33" s="93" customFormat="1" x14ac:dyDescent="0.35">
      <c r="A132" s="136"/>
      <c r="B132" s="137"/>
      <c r="C132" s="138"/>
      <c r="R132" s="139"/>
      <c r="S132" s="139"/>
      <c r="T132" s="139"/>
      <c r="U132" s="139"/>
      <c r="V132" s="139"/>
      <c r="W132" s="139"/>
      <c r="X132" s="139"/>
      <c r="Y132" s="139"/>
      <c r="Z132" s="139"/>
      <c r="AA132" s="139"/>
      <c r="AB132" s="139"/>
      <c r="AC132" s="139"/>
      <c r="AD132" s="140"/>
      <c r="AE132" s="140"/>
    </row>
    <row r="133" spans="1:33" s="11" customFormat="1" ht="17.5" x14ac:dyDescent="0.35">
      <c r="A133" s="141"/>
      <c r="B133" s="142"/>
      <c r="C133" s="143"/>
      <c r="D133" s="144"/>
      <c r="E133" s="144"/>
      <c r="F133" s="142"/>
      <c r="G133" s="145"/>
      <c r="H133" s="142"/>
      <c r="I133" s="145"/>
      <c r="J133" s="142"/>
      <c r="K133" s="142"/>
      <c r="L133" s="142"/>
      <c r="M133" s="142"/>
      <c r="N133" s="142"/>
      <c r="O133" s="142"/>
      <c r="P133" s="146"/>
      <c r="Q133" s="146"/>
      <c r="R133" s="147"/>
      <c r="S133" s="147"/>
      <c r="T133" s="147"/>
      <c r="U133" s="147"/>
      <c r="V133" s="147"/>
      <c r="W133" s="147"/>
      <c r="X133" s="147"/>
      <c r="Y133" s="147"/>
      <c r="Z133" s="147"/>
      <c r="AA133" s="147"/>
      <c r="AB133" s="147"/>
      <c r="AC133" s="147"/>
      <c r="AD133" s="144"/>
      <c r="AE133" s="144"/>
    </row>
    <row r="134" spans="1:33" s="68" customFormat="1" ht="22" x14ac:dyDescent="0.35">
      <c r="A134" s="35"/>
      <c r="B134" s="133"/>
      <c r="C134" s="134"/>
      <c r="D134" s="148"/>
      <c r="E134" s="149"/>
      <c r="F134" s="150"/>
      <c r="G134" s="151"/>
      <c r="H134" s="150"/>
      <c r="I134" s="151"/>
      <c r="J134" s="150"/>
      <c r="K134" s="150"/>
      <c r="L134" s="150"/>
      <c r="M134" s="150"/>
      <c r="N134" s="150"/>
      <c r="O134" s="150"/>
      <c r="P134" s="134"/>
      <c r="Q134" s="134"/>
      <c r="R134" s="152"/>
      <c r="S134" s="152"/>
      <c r="T134" s="152"/>
      <c r="U134" s="153"/>
      <c r="V134" s="154"/>
      <c r="W134" s="152"/>
      <c r="X134" s="152"/>
      <c r="Y134" s="152"/>
      <c r="Z134" s="152"/>
      <c r="AA134" s="154"/>
      <c r="AB134" s="152"/>
      <c r="AC134" s="154"/>
      <c r="AD134" s="154"/>
      <c r="AE134" s="154"/>
      <c r="AG134" s="155"/>
    </row>
    <row r="135" spans="1:33" s="11" customFormat="1" ht="17.5" x14ac:dyDescent="0.35">
      <c r="A135" s="141"/>
      <c r="B135" s="156"/>
      <c r="C135" s="143"/>
      <c r="D135" s="144"/>
      <c r="E135" s="144"/>
      <c r="F135" s="144"/>
      <c r="G135" s="157"/>
      <c r="H135" s="144"/>
      <c r="I135" s="157"/>
      <c r="J135" s="144"/>
      <c r="K135" s="142"/>
      <c r="L135" s="142"/>
      <c r="M135" s="142"/>
      <c r="N135" s="142"/>
      <c r="O135" s="142"/>
      <c r="P135" s="143"/>
      <c r="Q135" s="143"/>
      <c r="R135" s="144"/>
      <c r="S135" s="144"/>
      <c r="T135" s="144"/>
      <c r="U135" s="144"/>
      <c r="V135" s="144"/>
      <c r="W135" s="144"/>
      <c r="X135" s="144"/>
      <c r="Y135" s="144"/>
      <c r="Z135" s="144"/>
      <c r="AA135" s="144"/>
      <c r="AB135" s="144"/>
      <c r="AC135" s="144"/>
      <c r="AD135" s="144"/>
      <c r="AE135" s="144"/>
    </row>
    <row r="136" spans="1:33" s="11" customFormat="1" ht="17.5" x14ac:dyDescent="0.35">
      <c r="A136" s="141"/>
      <c r="B136" s="156"/>
      <c r="C136" s="143"/>
      <c r="D136" s="144"/>
      <c r="E136" s="144"/>
      <c r="F136" s="144"/>
      <c r="G136" s="157"/>
      <c r="H136" s="144"/>
      <c r="I136" s="157"/>
      <c r="J136" s="144"/>
      <c r="K136" s="142"/>
      <c r="L136" s="142"/>
      <c r="M136" s="142"/>
      <c r="N136" s="142"/>
      <c r="O136" s="142"/>
      <c r="P136" s="143"/>
      <c r="Q136" s="143"/>
      <c r="R136" s="144"/>
      <c r="S136" s="144"/>
      <c r="T136" s="144"/>
      <c r="U136" s="144"/>
      <c r="V136" s="144"/>
      <c r="W136" s="144"/>
      <c r="X136" s="144"/>
      <c r="Y136" s="144"/>
      <c r="Z136" s="144"/>
      <c r="AA136" s="144"/>
      <c r="AB136" s="144"/>
      <c r="AC136" s="144"/>
      <c r="AD136" s="144"/>
      <c r="AE136" s="144"/>
    </row>
    <row r="137" spans="1:33" s="11" customFormat="1" ht="17.5" x14ac:dyDescent="0.35">
      <c r="A137" s="141"/>
      <c r="B137" s="156"/>
      <c r="C137" s="143"/>
      <c r="D137" s="144"/>
      <c r="E137" s="144"/>
      <c r="F137" s="144"/>
      <c r="G137" s="157"/>
      <c r="H137" s="144"/>
      <c r="I137" s="157"/>
      <c r="J137" s="144"/>
      <c r="K137" s="142"/>
      <c r="L137" s="142"/>
      <c r="M137" s="142"/>
      <c r="N137" s="142"/>
      <c r="O137" s="142"/>
      <c r="P137" s="143"/>
      <c r="Q137" s="143"/>
      <c r="R137" s="144"/>
      <c r="S137" s="144"/>
      <c r="T137" s="144"/>
      <c r="U137" s="144"/>
      <c r="V137" s="144"/>
      <c r="W137" s="144"/>
      <c r="X137" s="144"/>
      <c r="Y137" s="144"/>
      <c r="Z137" s="144"/>
      <c r="AA137" s="144"/>
      <c r="AB137" s="144"/>
      <c r="AC137" s="144"/>
      <c r="AD137" s="144"/>
      <c r="AE137" s="144"/>
    </row>
    <row r="138" spans="1:33" s="11" customFormat="1" ht="17.5" x14ac:dyDescent="0.35">
      <c r="A138" s="141"/>
      <c r="B138" s="156"/>
      <c r="C138" s="143"/>
      <c r="D138" s="144"/>
      <c r="E138" s="144"/>
      <c r="F138" s="144"/>
      <c r="G138" s="157"/>
      <c r="H138" s="144"/>
      <c r="I138" s="157"/>
      <c r="J138" s="144"/>
      <c r="K138" s="142"/>
      <c r="L138" s="142"/>
      <c r="M138" s="142"/>
      <c r="N138" s="142"/>
      <c r="O138" s="142"/>
      <c r="P138" s="143"/>
      <c r="Q138" s="143"/>
      <c r="R138" s="144"/>
      <c r="S138" s="144"/>
      <c r="T138" s="144"/>
      <c r="U138" s="144"/>
      <c r="V138" s="144"/>
      <c r="W138" s="144"/>
      <c r="X138" s="144"/>
      <c r="Y138" s="144"/>
      <c r="Z138" s="144"/>
      <c r="AA138" s="144"/>
      <c r="AB138" s="144"/>
      <c r="AC138" s="144"/>
      <c r="AD138" s="144"/>
      <c r="AE138" s="144"/>
    </row>
    <row r="139" spans="1:33" s="11" customFormat="1" ht="17.5" x14ac:dyDescent="0.35">
      <c r="A139" s="141"/>
      <c r="B139" s="156"/>
      <c r="C139" s="143"/>
      <c r="D139" s="144"/>
      <c r="E139" s="144"/>
      <c r="F139" s="144"/>
      <c r="G139" s="157"/>
      <c r="H139" s="144"/>
      <c r="I139" s="157"/>
      <c r="J139" s="144"/>
      <c r="K139" s="142"/>
      <c r="L139" s="142"/>
      <c r="M139" s="142"/>
      <c r="N139" s="142"/>
      <c r="O139" s="142"/>
      <c r="P139" s="143"/>
      <c r="Q139" s="143"/>
      <c r="R139" s="143"/>
      <c r="S139" s="143"/>
      <c r="T139" s="143"/>
      <c r="U139" s="143"/>
      <c r="V139" s="143"/>
      <c r="W139" s="143"/>
      <c r="X139" s="143"/>
      <c r="Y139" s="143"/>
      <c r="Z139" s="143"/>
      <c r="AA139" s="143"/>
      <c r="AB139" s="143"/>
      <c r="AC139" s="143"/>
      <c r="AD139" s="144"/>
      <c r="AE139" s="144"/>
    </row>
    <row r="140" spans="1:33" s="11" customFormat="1" ht="17.5" x14ac:dyDescent="0.35">
      <c r="A140" s="141"/>
      <c r="B140" s="156"/>
      <c r="C140" s="143"/>
      <c r="D140" s="144"/>
      <c r="E140" s="144"/>
      <c r="F140" s="144"/>
      <c r="G140" s="157"/>
      <c r="H140" s="144"/>
      <c r="I140" s="157"/>
      <c r="J140" s="144"/>
      <c r="K140" s="142"/>
      <c r="L140" s="142"/>
      <c r="M140" s="142"/>
      <c r="N140" s="142"/>
      <c r="O140" s="142"/>
      <c r="P140" s="143"/>
      <c r="Q140" s="143"/>
      <c r="R140" s="144"/>
      <c r="S140" s="144"/>
      <c r="T140" s="144"/>
      <c r="U140" s="144"/>
      <c r="V140" s="144"/>
      <c r="W140" s="144"/>
      <c r="X140" s="144"/>
      <c r="Y140" s="144"/>
      <c r="Z140" s="144"/>
      <c r="AA140" s="144"/>
      <c r="AB140" s="144"/>
      <c r="AC140" s="144"/>
      <c r="AD140" s="144"/>
      <c r="AE140" s="144"/>
    </row>
    <row r="141" spans="1:33" s="11" customFormat="1" ht="17.5" x14ac:dyDescent="0.35">
      <c r="A141" s="141"/>
      <c r="B141" s="156"/>
      <c r="C141" s="143"/>
      <c r="D141" s="144"/>
      <c r="E141" s="144"/>
      <c r="F141" s="144"/>
      <c r="G141" s="157"/>
      <c r="H141" s="144"/>
      <c r="I141" s="157"/>
      <c r="J141" s="144"/>
      <c r="K141" s="142"/>
      <c r="L141" s="142"/>
      <c r="M141" s="142"/>
      <c r="N141" s="142"/>
      <c r="O141" s="142"/>
      <c r="P141" s="143"/>
      <c r="Q141" s="143"/>
      <c r="R141" s="144"/>
      <c r="S141" s="144"/>
      <c r="T141" s="144"/>
      <c r="U141" s="144"/>
      <c r="V141" s="144"/>
      <c r="W141" s="144"/>
      <c r="X141" s="144"/>
      <c r="Y141" s="144"/>
      <c r="Z141" s="144"/>
      <c r="AA141" s="144"/>
      <c r="AB141" s="144"/>
      <c r="AC141" s="144"/>
      <c r="AD141" s="144"/>
      <c r="AE141" s="144"/>
    </row>
    <row r="142" spans="1:33" s="11" customFormat="1" ht="17.5" x14ac:dyDescent="0.35">
      <c r="A142" s="141"/>
      <c r="B142" s="156"/>
      <c r="C142" s="143"/>
      <c r="D142" s="144"/>
      <c r="E142" s="144"/>
      <c r="F142" s="144"/>
      <c r="G142" s="157"/>
      <c r="H142" s="144"/>
      <c r="I142" s="157"/>
      <c r="J142" s="144"/>
      <c r="K142" s="142"/>
      <c r="L142" s="142"/>
      <c r="M142" s="142"/>
      <c r="N142" s="142"/>
      <c r="O142" s="142"/>
      <c r="P142" s="143"/>
      <c r="Q142" s="143"/>
      <c r="R142" s="144"/>
      <c r="S142" s="144"/>
      <c r="T142" s="144"/>
      <c r="U142" s="144"/>
      <c r="V142" s="144"/>
      <c r="W142" s="144"/>
      <c r="X142" s="144"/>
      <c r="Y142" s="144"/>
      <c r="Z142" s="144"/>
      <c r="AA142" s="144"/>
      <c r="AB142" s="144"/>
      <c r="AC142" s="144"/>
      <c r="AD142" s="144"/>
      <c r="AE142" s="144"/>
    </row>
    <row r="143" spans="1:33" s="11" customFormat="1" ht="17.5" x14ac:dyDescent="0.35">
      <c r="A143" s="141"/>
      <c r="B143" s="156"/>
      <c r="C143" s="143"/>
      <c r="D143" s="144"/>
      <c r="E143" s="144"/>
      <c r="F143" s="144"/>
      <c r="G143" s="157"/>
      <c r="H143" s="144"/>
      <c r="I143" s="157"/>
      <c r="J143" s="144"/>
      <c r="K143" s="142"/>
      <c r="L143" s="142"/>
      <c r="M143" s="142"/>
      <c r="N143" s="142"/>
      <c r="O143" s="142"/>
      <c r="P143" s="143"/>
      <c r="Q143" s="143"/>
      <c r="R143" s="144"/>
      <c r="S143" s="144"/>
      <c r="T143" s="144"/>
      <c r="U143" s="144"/>
      <c r="V143" s="144"/>
      <c r="W143" s="144"/>
      <c r="X143" s="144"/>
      <c r="Y143" s="144"/>
      <c r="Z143" s="144"/>
      <c r="AA143" s="144"/>
      <c r="AB143" s="144"/>
      <c r="AC143" s="144"/>
      <c r="AD143" s="144"/>
      <c r="AE143" s="144"/>
    </row>
    <row r="144" spans="1:33" s="11" customFormat="1" ht="17.5" x14ac:dyDescent="0.35">
      <c r="A144" s="141"/>
      <c r="B144" s="156"/>
      <c r="C144" s="143"/>
      <c r="D144" s="144"/>
      <c r="E144" s="144"/>
      <c r="F144" s="144"/>
      <c r="G144" s="157"/>
      <c r="H144" s="144"/>
      <c r="I144" s="157"/>
      <c r="J144" s="144"/>
      <c r="K144" s="142"/>
      <c r="L144" s="142"/>
      <c r="M144" s="142"/>
      <c r="N144" s="142"/>
      <c r="O144" s="142"/>
      <c r="P144" s="143"/>
      <c r="Q144" s="143"/>
      <c r="R144" s="144"/>
      <c r="S144" s="144"/>
      <c r="T144" s="144"/>
      <c r="U144" s="144"/>
      <c r="V144" s="144"/>
      <c r="W144" s="144"/>
      <c r="X144" s="144"/>
      <c r="Y144" s="144"/>
      <c r="Z144" s="144"/>
      <c r="AA144" s="144"/>
      <c r="AB144" s="144"/>
      <c r="AC144" s="144"/>
      <c r="AD144" s="144"/>
      <c r="AE144" s="144"/>
    </row>
    <row r="145" spans="1:41" s="11" customFormat="1" ht="17.5" x14ac:dyDescent="0.35">
      <c r="A145" s="141"/>
      <c r="B145" s="156"/>
      <c r="C145" s="143"/>
      <c r="D145" s="144"/>
      <c r="E145" s="144"/>
      <c r="F145" s="144"/>
      <c r="G145" s="157"/>
      <c r="H145" s="144"/>
      <c r="I145" s="157"/>
      <c r="J145" s="144"/>
      <c r="K145" s="142"/>
      <c r="L145" s="142"/>
      <c r="M145" s="142"/>
      <c r="N145" s="142"/>
      <c r="O145" s="142"/>
      <c r="P145" s="143"/>
      <c r="Q145" s="143"/>
      <c r="R145" s="144"/>
      <c r="S145" s="144"/>
      <c r="T145" s="144"/>
      <c r="U145" s="144"/>
      <c r="V145" s="144"/>
      <c r="W145" s="144"/>
      <c r="X145" s="144"/>
      <c r="Y145" s="144"/>
      <c r="Z145" s="144"/>
      <c r="AA145" s="144"/>
      <c r="AB145" s="144"/>
      <c r="AC145" s="144"/>
      <c r="AD145" s="144"/>
      <c r="AE145" s="144"/>
    </row>
    <row r="146" spans="1:41" s="11" customFormat="1" ht="17.5" x14ac:dyDescent="0.35">
      <c r="A146" s="141"/>
      <c r="B146" s="156"/>
      <c r="C146" s="143"/>
      <c r="D146" s="144"/>
      <c r="E146" s="144"/>
      <c r="F146" s="144"/>
      <c r="G146" s="157"/>
      <c r="H146" s="144"/>
      <c r="I146" s="157"/>
      <c r="J146" s="144"/>
      <c r="K146" s="142"/>
      <c r="L146" s="142"/>
      <c r="M146" s="142"/>
      <c r="N146" s="142"/>
      <c r="O146" s="142"/>
      <c r="P146" s="143"/>
      <c r="Q146" s="143"/>
      <c r="R146" s="144"/>
      <c r="S146" s="144"/>
      <c r="T146" s="144"/>
      <c r="U146" s="144"/>
      <c r="V146" s="144"/>
      <c r="W146" s="144"/>
      <c r="X146" s="144"/>
      <c r="Y146" s="144"/>
      <c r="Z146" s="144"/>
      <c r="AA146" s="144"/>
      <c r="AB146" s="144"/>
      <c r="AC146" s="144"/>
      <c r="AD146" s="144"/>
      <c r="AE146" s="144"/>
    </row>
    <row r="147" spans="1:41" s="11" customFormat="1" ht="17.5" x14ac:dyDescent="0.35">
      <c r="A147" s="141"/>
      <c r="B147" s="142"/>
      <c r="C147" s="143"/>
      <c r="D147" s="144"/>
      <c r="E147" s="144"/>
      <c r="F147" s="143"/>
      <c r="G147" s="158"/>
      <c r="H147" s="143"/>
      <c r="I147" s="158"/>
      <c r="J147" s="143"/>
      <c r="K147" s="142"/>
      <c r="L147" s="142"/>
      <c r="M147" s="142"/>
      <c r="N147" s="142"/>
      <c r="O147" s="142"/>
      <c r="P147" s="146"/>
      <c r="Q147" s="146"/>
      <c r="R147" s="144"/>
      <c r="S147" s="144"/>
      <c r="T147" s="144"/>
      <c r="U147" s="144"/>
      <c r="V147" s="144"/>
      <c r="W147" s="144"/>
      <c r="X147" s="144"/>
      <c r="Y147" s="144"/>
      <c r="Z147" s="144"/>
      <c r="AA147" s="144"/>
      <c r="AB147" s="144"/>
      <c r="AC147" s="144"/>
      <c r="AD147" s="144"/>
      <c r="AE147" s="144"/>
    </row>
    <row r="148" spans="1:41" s="11" customFormat="1" ht="17.5" x14ac:dyDescent="0.35">
      <c r="A148" s="141"/>
      <c r="B148" s="142"/>
      <c r="C148" s="143"/>
      <c r="D148" s="144"/>
      <c r="E148" s="144"/>
      <c r="F148" s="142"/>
      <c r="G148" s="145"/>
      <c r="H148" s="142"/>
      <c r="I148" s="145"/>
      <c r="J148" s="142"/>
      <c r="K148" s="142"/>
      <c r="L148" s="142"/>
      <c r="M148" s="142"/>
      <c r="N148" s="142"/>
      <c r="O148" s="142"/>
      <c r="P148" s="143"/>
      <c r="Q148" s="143"/>
      <c r="R148" s="144"/>
      <c r="S148" s="144"/>
      <c r="T148" s="144"/>
      <c r="U148" s="144"/>
      <c r="V148" s="144"/>
      <c r="W148" s="144"/>
      <c r="X148" s="144"/>
      <c r="Y148" s="144"/>
      <c r="Z148" s="144"/>
      <c r="AA148" s="144"/>
      <c r="AB148" s="144"/>
      <c r="AC148" s="144"/>
      <c r="AD148" s="144"/>
      <c r="AE148" s="144"/>
    </row>
    <row r="149" spans="1:41" s="11" customFormat="1" ht="17.5" x14ac:dyDescent="0.35">
      <c r="A149" s="141"/>
      <c r="B149" s="142"/>
      <c r="C149" s="143"/>
      <c r="D149" s="144"/>
      <c r="E149" s="159"/>
      <c r="F149" s="144"/>
      <c r="G149" s="157"/>
      <c r="H149" s="142"/>
      <c r="I149" s="145"/>
      <c r="J149" s="142"/>
      <c r="K149" s="142"/>
      <c r="L149" s="142"/>
      <c r="M149" s="142"/>
      <c r="N149" s="142"/>
      <c r="O149" s="142"/>
      <c r="P149" s="143"/>
      <c r="Q149" s="143"/>
      <c r="R149" s="144"/>
      <c r="S149" s="144"/>
      <c r="T149" s="144"/>
      <c r="U149" s="144"/>
      <c r="V149" s="144"/>
      <c r="W149" s="144"/>
      <c r="X149" s="144"/>
      <c r="Y149" s="144"/>
      <c r="Z149" s="144"/>
      <c r="AA149" s="144"/>
      <c r="AB149" s="144"/>
      <c r="AC149" s="144"/>
      <c r="AD149" s="144"/>
      <c r="AE149" s="144"/>
    </row>
    <row r="150" spans="1:41" s="11" customFormat="1" ht="17.5" x14ac:dyDescent="0.35">
      <c r="A150" s="141"/>
      <c r="B150" s="142"/>
      <c r="C150" s="143"/>
      <c r="D150" s="159"/>
      <c r="E150" s="159"/>
      <c r="F150" s="142"/>
      <c r="G150" s="145"/>
      <c r="H150" s="142"/>
      <c r="I150" s="145"/>
      <c r="J150" s="142"/>
      <c r="K150" s="142"/>
      <c r="L150" s="142"/>
      <c r="M150" s="142"/>
      <c r="N150" s="142"/>
      <c r="O150" s="142"/>
      <c r="P150" s="143"/>
      <c r="Q150" s="143"/>
      <c r="R150" s="144"/>
      <c r="S150" s="144"/>
      <c r="T150" s="144"/>
      <c r="U150" s="144"/>
      <c r="V150" s="144"/>
      <c r="W150" s="144"/>
      <c r="X150" s="144"/>
      <c r="Y150" s="144"/>
      <c r="Z150" s="144"/>
      <c r="AA150" s="144"/>
      <c r="AB150" s="144"/>
      <c r="AC150" s="144"/>
      <c r="AD150" s="144"/>
      <c r="AE150" s="144"/>
    </row>
    <row r="151" spans="1:41" s="11" customFormat="1" ht="17.5" x14ac:dyDescent="0.35">
      <c r="A151" s="141"/>
      <c r="B151" s="142"/>
      <c r="C151" s="143"/>
      <c r="D151" s="159"/>
      <c r="E151" s="144"/>
      <c r="F151" s="142"/>
      <c r="G151" s="145"/>
      <c r="H151" s="142"/>
      <c r="I151" s="145"/>
      <c r="J151" s="142"/>
      <c r="K151" s="142"/>
      <c r="L151" s="142"/>
      <c r="M151" s="142"/>
      <c r="N151" s="142"/>
      <c r="O151" s="144"/>
      <c r="P151" s="160"/>
      <c r="Q151" s="160"/>
      <c r="R151" s="144"/>
      <c r="S151" s="144"/>
      <c r="T151" s="144"/>
      <c r="U151" s="147"/>
      <c r="V151" s="144"/>
      <c r="W151" s="144"/>
      <c r="X151" s="144"/>
      <c r="Y151" s="144"/>
      <c r="Z151" s="144"/>
      <c r="AA151" s="144"/>
      <c r="AB151" s="144"/>
      <c r="AC151" s="144"/>
      <c r="AD151" s="144"/>
      <c r="AE151" s="144"/>
      <c r="AO151" s="161"/>
    </row>
    <row r="152" spans="1:41" s="11" customFormat="1" ht="17.5" x14ac:dyDescent="0.35">
      <c r="A152" s="141"/>
      <c r="B152" s="142"/>
      <c r="C152" s="143"/>
      <c r="D152" s="159"/>
      <c r="E152" s="144"/>
      <c r="F152" s="142"/>
      <c r="G152" s="145"/>
      <c r="H152" s="142"/>
      <c r="I152" s="145"/>
      <c r="J152" s="142"/>
      <c r="K152" s="142"/>
      <c r="L152" s="142"/>
      <c r="M152" s="142"/>
      <c r="N152" s="142"/>
      <c r="O152" s="142"/>
      <c r="P152" s="143"/>
      <c r="Q152" s="143"/>
      <c r="R152" s="144"/>
      <c r="S152" s="144"/>
      <c r="T152" s="144"/>
      <c r="U152" s="144"/>
      <c r="V152" s="144"/>
      <c r="W152" s="144"/>
      <c r="X152" s="144"/>
      <c r="Y152" s="144"/>
      <c r="Z152" s="144"/>
      <c r="AA152" s="144"/>
      <c r="AB152" s="144"/>
      <c r="AC152" s="144"/>
      <c r="AD152" s="144"/>
      <c r="AE152" s="144"/>
      <c r="AO152" s="161"/>
    </row>
    <row r="153" spans="1:41" s="11" customFormat="1" ht="17.5" x14ac:dyDescent="0.35">
      <c r="A153" s="141"/>
      <c r="B153" s="142"/>
      <c r="C153" s="143"/>
      <c r="D153" s="144"/>
      <c r="E153" s="144"/>
      <c r="F153" s="142"/>
      <c r="G153" s="145"/>
      <c r="H153" s="142"/>
      <c r="I153" s="145"/>
      <c r="J153" s="142"/>
      <c r="K153" s="142"/>
      <c r="L153" s="142"/>
      <c r="M153" s="142"/>
      <c r="N153" s="142"/>
      <c r="O153" s="144"/>
      <c r="P153" s="143"/>
      <c r="Q153" s="143"/>
      <c r="R153" s="144"/>
      <c r="S153" s="144"/>
      <c r="T153" s="144"/>
      <c r="U153" s="144"/>
      <c r="V153" s="144"/>
      <c r="W153" s="144"/>
      <c r="X153" s="144"/>
      <c r="Y153" s="144"/>
      <c r="Z153" s="144"/>
      <c r="AA153" s="144"/>
      <c r="AB153" s="144"/>
      <c r="AC153" s="144"/>
      <c r="AD153" s="144"/>
      <c r="AE153" s="144"/>
      <c r="AO153" s="161"/>
    </row>
    <row r="154" spans="1:41" s="11" customFormat="1" ht="17.5" x14ac:dyDescent="0.35">
      <c r="A154" s="141"/>
      <c r="B154" s="142"/>
      <c r="C154" s="143"/>
      <c r="D154" s="144"/>
      <c r="E154" s="144"/>
      <c r="F154" s="144"/>
      <c r="G154" s="157"/>
      <c r="H154" s="144"/>
      <c r="I154" s="157"/>
      <c r="J154" s="144"/>
      <c r="K154" s="144"/>
      <c r="L154" s="144"/>
      <c r="M154" s="144"/>
      <c r="N154" s="144"/>
      <c r="O154" s="142"/>
      <c r="P154" s="143"/>
      <c r="Q154" s="143"/>
      <c r="R154" s="144"/>
      <c r="S154" s="144"/>
      <c r="T154" s="144"/>
      <c r="U154" s="144"/>
      <c r="V154" s="144"/>
      <c r="W154" s="144"/>
      <c r="X154" s="144"/>
      <c r="Y154" s="144"/>
      <c r="Z154" s="144"/>
      <c r="AA154" s="144"/>
      <c r="AB154" s="144"/>
      <c r="AC154" s="144"/>
      <c r="AD154" s="144"/>
      <c r="AE154" s="144"/>
      <c r="AO154" s="162"/>
    </row>
    <row r="155" spans="1:41" s="11" customFormat="1" ht="17.5" x14ac:dyDescent="0.35">
      <c r="A155" s="141"/>
      <c r="B155" s="142"/>
      <c r="C155" s="143"/>
      <c r="D155" s="144"/>
      <c r="E155" s="144"/>
      <c r="F155" s="142"/>
      <c r="G155" s="145"/>
      <c r="H155" s="142"/>
      <c r="I155" s="145"/>
      <c r="J155" s="142"/>
      <c r="K155" s="142"/>
      <c r="L155" s="142"/>
      <c r="M155" s="142"/>
      <c r="N155" s="142"/>
      <c r="O155" s="144"/>
      <c r="P155" s="143"/>
      <c r="Q155" s="143"/>
      <c r="R155" s="144"/>
      <c r="S155" s="144"/>
      <c r="T155" s="144"/>
      <c r="U155" s="144"/>
      <c r="V155" s="144"/>
      <c r="W155" s="144"/>
      <c r="X155" s="144"/>
      <c r="Y155" s="144"/>
      <c r="Z155" s="144"/>
      <c r="AA155" s="144"/>
      <c r="AB155" s="144"/>
      <c r="AC155" s="144"/>
      <c r="AD155" s="144"/>
      <c r="AE155" s="144"/>
    </row>
    <row r="156" spans="1:41" s="11" customFormat="1" ht="17.5" x14ac:dyDescent="0.35">
      <c r="A156" s="141"/>
      <c r="B156" s="142"/>
      <c r="C156" s="143"/>
      <c r="D156" s="144"/>
      <c r="E156" s="144"/>
      <c r="F156" s="144"/>
      <c r="G156" s="157"/>
      <c r="H156" s="142"/>
      <c r="I156" s="145"/>
      <c r="J156" s="142"/>
      <c r="K156" s="142"/>
      <c r="L156" s="142"/>
      <c r="M156" s="142"/>
      <c r="N156" s="142"/>
      <c r="O156" s="144"/>
      <c r="P156" s="134"/>
      <c r="Q156" s="134"/>
      <c r="R156" s="144"/>
      <c r="S156" s="144"/>
      <c r="T156" s="144"/>
      <c r="U156" s="144"/>
      <c r="V156" s="144"/>
      <c r="W156" s="144"/>
      <c r="X156" s="144"/>
      <c r="Y156" s="144"/>
      <c r="Z156" s="144"/>
      <c r="AA156" s="144"/>
      <c r="AB156" s="144"/>
      <c r="AC156" s="144"/>
      <c r="AD156" s="144"/>
      <c r="AE156" s="144"/>
      <c r="AF156" s="144"/>
      <c r="AG156" s="144"/>
    </row>
    <row r="157" spans="1:41" s="68" customFormat="1" ht="17.5" x14ac:dyDescent="0.35">
      <c r="A157" s="35"/>
      <c r="B157" s="133"/>
      <c r="C157" s="134"/>
      <c r="D157" s="148"/>
      <c r="E157" s="153"/>
      <c r="F157" s="150"/>
      <c r="G157" s="151"/>
      <c r="H157" s="150"/>
      <c r="I157" s="151"/>
      <c r="J157" s="150"/>
      <c r="K157" s="150"/>
      <c r="L157" s="150"/>
      <c r="M157" s="150"/>
      <c r="N157" s="150"/>
      <c r="O157" s="150"/>
      <c r="P157" s="134"/>
      <c r="Q157" s="134"/>
      <c r="R157" s="134"/>
      <c r="S157" s="134"/>
      <c r="T157" s="134"/>
      <c r="U157" s="134"/>
      <c r="V157" s="134"/>
      <c r="W157" s="134"/>
      <c r="X157" s="134"/>
      <c r="Y157" s="134"/>
      <c r="Z157" s="134"/>
      <c r="AA157" s="134"/>
      <c r="AB157" s="134"/>
      <c r="AC157" s="134"/>
      <c r="AD157" s="134"/>
      <c r="AE157" s="134"/>
      <c r="AF157" s="134"/>
      <c r="AG157" s="134"/>
    </row>
    <row r="158" spans="1:41" s="11" customFormat="1" ht="17.5" x14ac:dyDescent="0.35">
      <c r="A158" s="141"/>
      <c r="B158" s="142"/>
      <c r="C158" s="143"/>
      <c r="D158" s="144"/>
      <c r="E158" s="144"/>
      <c r="F158" s="143"/>
      <c r="G158" s="158"/>
      <c r="H158" s="144"/>
      <c r="I158" s="157"/>
      <c r="J158" s="144"/>
      <c r="K158" s="142"/>
      <c r="L158" s="142"/>
      <c r="M158" s="142"/>
      <c r="N158" s="142"/>
      <c r="O158" s="144"/>
      <c r="P158" s="134"/>
      <c r="Q158" s="134"/>
      <c r="R158" s="143"/>
      <c r="S158" s="143"/>
      <c r="T158" s="143"/>
      <c r="U158" s="143"/>
      <c r="V158" s="143"/>
      <c r="W158" s="143"/>
      <c r="X158" s="143"/>
      <c r="Y158" s="143"/>
      <c r="Z158" s="143"/>
      <c r="AA158" s="143"/>
      <c r="AB158" s="143"/>
      <c r="AC158" s="143"/>
      <c r="AD158" s="143"/>
      <c r="AE158" s="143"/>
      <c r="AF158" s="143"/>
      <c r="AG158" s="143"/>
    </row>
    <row r="159" spans="1:41" s="11" customFormat="1" ht="17.5" x14ac:dyDescent="0.35">
      <c r="A159" s="141"/>
      <c r="B159" s="142"/>
      <c r="C159" s="143"/>
      <c r="D159" s="144"/>
      <c r="E159" s="144"/>
      <c r="F159" s="142"/>
      <c r="G159" s="145"/>
      <c r="H159" s="142"/>
      <c r="I159" s="145"/>
      <c r="J159" s="142"/>
      <c r="K159" s="142"/>
      <c r="L159" s="142"/>
      <c r="M159" s="142"/>
      <c r="N159" s="142"/>
      <c r="O159" s="142"/>
      <c r="P159" s="134"/>
      <c r="Q159" s="134"/>
      <c r="R159" s="146"/>
      <c r="S159" s="143"/>
      <c r="T159" s="143"/>
      <c r="U159" s="143"/>
      <c r="V159" s="143"/>
      <c r="W159" s="143"/>
      <c r="X159" s="143"/>
      <c r="Y159" s="143"/>
      <c r="Z159" s="143"/>
      <c r="AA159" s="143"/>
      <c r="AB159" s="143"/>
      <c r="AC159" s="143"/>
      <c r="AD159" s="144"/>
      <c r="AE159" s="144"/>
    </row>
    <row r="160" spans="1:41" s="11" customFormat="1" ht="17.5" x14ac:dyDescent="0.35">
      <c r="A160" s="141"/>
      <c r="B160" s="142"/>
      <c r="C160" s="143"/>
      <c r="D160" s="144"/>
      <c r="E160" s="144"/>
      <c r="F160" s="144"/>
      <c r="G160" s="157"/>
      <c r="H160" s="142"/>
      <c r="I160" s="145"/>
      <c r="J160" s="142"/>
      <c r="K160" s="142"/>
      <c r="L160" s="142"/>
      <c r="M160" s="142"/>
      <c r="N160" s="142"/>
      <c r="O160" s="142"/>
      <c r="P160" s="143"/>
      <c r="Q160" s="143"/>
      <c r="R160" s="144"/>
      <c r="S160" s="144"/>
      <c r="T160" s="144"/>
      <c r="U160" s="144"/>
      <c r="V160" s="144"/>
      <c r="W160" s="144"/>
      <c r="X160" s="144"/>
      <c r="Y160" s="144"/>
      <c r="Z160" s="144"/>
      <c r="AA160" s="144"/>
      <c r="AB160" s="144"/>
      <c r="AC160" s="144"/>
      <c r="AD160" s="144"/>
      <c r="AE160" s="144"/>
      <c r="AF160" s="144"/>
      <c r="AG160" s="144"/>
    </row>
    <row r="161" spans="1:33" s="11" customFormat="1" ht="17.5" x14ac:dyDescent="0.35">
      <c r="A161" s="141"/>
      <c r="B161" s="142"/>
      <c r="C161" s="143"/>
      <c r="D161" s="144"/>
      <c r="E161" s="144"/>
      <c r="F161" s="142"/>
      <c r="G161" s="145"/>
      <c r="H161" s="142"/>
      <c r="I161" s="145"/>
      <c r="J161" s="142"/>
      <c r="K161" s="142"/>
      <c r="L161" s="142"/>
      <c r="M161" s="142"/>
      <c r="N161" s="142"/>
      <c r="O161" s="142"/>
      <c r="P161" s="143"/>
      <c r="Q161" s="143"/>
      <c r="R161" s="144"/>
      <c r="S161" s="144"/>
      <c r="T161" s="144"/>
      <c r="U161" s="144"/>
      <c r="V161" s="144"/>
      <c r="W161" s="144"/>
      <c r="X161" s="144"/>
      <c r="Y161" s="144"/>
      <c r="Z161" s="144"/>
      <c r="AA161" s="144"/>
      <c r="AB161" s="144"/>
      <c r="AC161" s="144"/>
      <c r="AD161" s="144"/>
      <c r="AE161" s="144"/>
    </row>
    <row r="162" spans="1:33" x14ac:dyDescent="0.4">
      <c r="A162" s="141"/>
      <c r="B162" s="142"/>
      <c r="C162" s="163"/>
      <c r="D162" s="164"/>
      <c r="E162" s="164"/>
      <c r="P162" s="134"/>
      <c r="Q162" s="134"/>
      <c r="R162" s="165"/>
      <c r="S162" s="166"/>
      <c r="T162" s="164"/>
      <c r="U162" s="167"/>
      <c r="V162" s="164"/>
      <c r="W162" s="164"/>
      <c r="X162" s="164"/>
      <c r="Y162" s="168"/>
      <c r="Z162" s="168"/>
      <c r="AA162" s="168"/>
      <c r="AB162" s="165"/>
      <c r="AC162" s="164"/>
      <c r="AD162" s="164"/>
      <c r="AE162" s="164"/>
      <c r="AF162" s="164"/>
      <c r="AG162" s="164"/>
    </row>
    <row r="163" spans="1:33" x14ac:dyDescent="0.4">
      <c r="B163" s="142"/>
      <c r="C163" s="163"/>
      <c r="D163" s="6"/>
      <c r="E163" s="164"/>
      <c r="P163" s="134"/>
      <c r="Q163" s="134"/>
      <c r="R163" s="6"/>
      <c r="S163" s="168"/>
      <c r="T163" s="164"/>
      <c r="U163" s="169"/>
      <c r="V163" s="168"/>
      <c r="W163" s="168"/>
      <c r="X163" s="168"/>
      <c r="Y163" s="168"/>
      <c r="Z163" s="169"/>
      <c r="AA163" s="168"/>
      <c r="AB163" s="168"/>
      <c r="AC163" s="164"/>
      <c r="AD163" s="6"/>
      <c r="AE163" s="6"/>
      <c r="AF163" s="6"/>
      <c r="AG163" s="6"/>
    </row>
    <row r="164" spans="1:33" x14ac:dyDescent="0.4">
      <c r="B164" s="170"/>
      <c r="C164" s="163"/>
      <c r="E164" s="163"/>
      <c r="P164" s="143"/>
      <c r="Q164" s="143"/>
      <c r="R164" s="6"/>
      <c r="S164" s="6"/>
      <c r="T164" s="6"/>
      <c r="U164" s="6"/>
      <c r="V164" s="6"/>
      <c r="W164" s="6"/>
      <c r="X164" s="6"/>
      <c r="Y164" s="6"/>
      <c r="Z164" s="6"/>
      <c r="AA164" s="6"/>
      <c r="AB164" s="6"/>
      <c r="AC164" s="6"/>
    </row>
    <row r="165" spans="1:33" x14ac:dyDescent="0.4">
      <c r="B165" s="170"/>
      <c r="C165" s="163"/>
      <c r="E165" s="164"/>
      <c r="P165" s="134"/>
      <c r="Q165" s="134"/>
      <c r="R165" s="6"/>
      <c r="S165" s="6"/>
      <c r="T165" s="6"/>
      <c r="U165" s="6"/>
      <c r="V165" s="6"/>
      <c r="W165" s="6"/>
      <c r="X165" s="6"/>
      <c r="Y165" s="6"/>
      <c r="Z165" s="6"/>
      <c r="AA165" s="6"/>
      <c r="AB165" s="6"/>
      <c r="AC165" s="6"/>
    </row>
    <row r="166" spans="1:33" x14ac:dyDescent="0.4">
      <c r="B166" s="142"/>
      <c r="C166" s="163"/>
      <c r="E166" s="163"/>
      <c r="O166" s="6"/>
      <c r="P166" s="134"/>
      <c r="Q166" s="134"/>
      <c r="R166" s="164"/>
      <c r="S166" s="11"/>
      <c r="T166" s="164"/>
      <c r="U166" s="164"/>
      <c r="V166" s="11"/>
      <c r="W166" s="161"/>
      <c r="X166" s="11"/>
      <c r="Y166" s="11"/>
      <c r="Z166" s="164"/>
      <c r="AA166" s="164"/>
      <c r="AB166" s="11"/>
      <c r="AC166" s="6"/>
    </row>
    <row r="167" spans="1:33" x14ac:dyDescent="0.4">
      <c r="B167" s="170"/>
      <c r="C167" s="163"/>
      <c r="E167" s="164"/>
      <c r="P167" s="163"/>
      <c r="Q167" s="163"/>
    </row>
    <row r="168" spans="1:33" x14ac:dyDescent="0.4">
      <c r="B168" s="170"/>
      <c r="C168" s="161"/>
      <c r="P168" s="163"/>
      <c r="Q168" s="163"/>
      <c r="R168" s="6"/>
      <c r="S168" s="6"/>
      <c r="T168" s="6"/>
      <c r="U168" s="6"/>
      <c r="V168" s="6"/>
      <c r="W168" s="6"/>
      <c r="X168" s="6"/>
      <c r="Y168" s="6"/>
      <c r="Z168" s="6"/>
      <c r="AA168" s="6"/>
      <c r="AB168" s="6"/>
      <c r="AC168" s="6"/>
    </row>
    <row r="169" spans="1:33" x14ac:dyDescent="0.4">
      <c r="B169" s="170"/>
      <c r="C169" s="163"/>
      <c r="E169" s="6"/>
      <c r="P169" s="6"/>
      <c r="Q169" s="6"/>
      <c r="R169" s="6"/>
      <c r="S169" s="6"/>
      <c r="T169" s="6"/>
      <c r="U169" s="6"/>
      <c r="V169" s="6"/>
      <c r="W169" s="6"/>
      <c r="X169" s="6"/>
      <c r="Y169" s="6"/>
      <c r="Z169" s="6"/>
      <c r="AA169" s="6"/>
      <c r="AB169" s="6"/>
      <c r="AC169" s="6"/>
    </row>
    <row r="170" spans="1:33" x14ac:dyDescent="0.4">
      <c r="B170" s="170"/>
      <c r="C170" s="163"/>
      <c r="E170" s="6"/>
      <c r="P170" s="164"/>
      <c r="Q170" s="164"/>
      <c r="R170" s="164"/>
      <c r="S170" s="164"/>
      <c r="T170" s="164"/>
      <c r="U170" s="164"/>
      <c r="V170" s="164"/>
      <c r="W170" s="164"/>
      <c r="X170" s="164"/>
      <c r="Y170" s="164"/>
      <c r="Z170" s="164"/>
      <c r="AA170" s="164"/>
      <c r="AB170" s="164"/>
      <c r="AC170" s="164"/>
    </row>
    <row r="171" spans="1:33" x14ac:dyDescent="0.4">
      <c r="B171" s="170"/>
      <c r="C171" s="163"/>
      <c r="E171" s="164"/>
      <c r="P171" s="6"/>
      <c r="Q171" s="6"/>
      <c r="R171" s="6"/>
      <c r="S171" s="6"/>
      <c r="T171" s="6"/>
      <c r="U171" s="6"/>
      <c r="V171" s="6"/>
      <c r="W171" s="6"/>
      <c r="X171" s="6"/>
      <c r="Y171" s="6"/>
      <c r="Z171" s="6"/>
      <c r="AA171" s="6"/>
      <c r="AB171" s="6"/>
      <c r="AC171" s="6"/>
    </row>
    <row r="172" spans="1:33" x14ac:dyDescent="0.4">
      <c r="B172" s="170"/>
      <c r="C172" s="163"/>
    </row>
    <row r="173" spans="1:33" x14ac:dyDescent="0.4">
      <c r="B173" s="170"/>
      <c r="C173" s="161"/>
      <c r="P173" s="163"/>
      <c r="Q173" s="163"/>
      <c r="R173" s="163"/>
      <c r="S173" s="163"/>
      <c r="T173" s="163"/>
      <c r="U173" s="163"/>
      <c r="V173" s="163"/>
      <c r="W173" s="163"/>
      <c r="X173" s="163"/>
      <c r="Y173" s="163"/>
      <c r="Z173" s="163"/>
      <c r="AA173" s="163"/>
      <c r="AB173" s="163"/>
      <c r="AC173" s="163"/>
    </row>
    <row r="174" spans="1:33" x14ac:dyDescent="0.4">
      <c r="B174" s="170"/>
      <c r="C174" s="163"/>
      <c r="P174" s="6"/>
      <c r="Q174" s="6"/>
    </row>
    <row r="175" spans="1:33" x14ac:dyDescent="0.4">
      <c r="B175" s="170"/>
      <c r="C175" s="163"/>
      <c r="P175" s="163"/>
      <c r="Q175" s="163"/>
      <c r="R175" s="163"/>
    </row>
    <row r="176" spans="1:33" x14ac:dyDescent="0.4">
      <c r="B176" s="170"/>
      <c r="P176" s="163"/>
      <c r="Q176" s="163"/>
      <c r="R176" s="163"/>
    </row>
    <row r="177" spans="2:30" x14ac:dyDescent="0.4">
      <c r="B177" s="170"/>
      <c r="C177" s="6"/>
      <c r="P177" s="6"/>
      <c r="Q177" s="6"/>
      <c r="R177" s="163"/>
      <c r="S177" s="6"/>
      <c r="T177" s="6"/>
      <c r="U177" s="6"/>
      <c r="V177" s="6"/>
      <c r="W177" s="6"/>
      <c r="X177" s="6"/>
      <c r="Y177" s="6"/>
      <c r="Z177" s="6"/>
      <c r="AA177" s="6"/>
      <c r="AB177" s="6"/>
      <c r="AC177" s="6"/>
      <c r="AD177" s="6"/>
    </row>
    <row r="178" spans="2:30" x14ac:dyDescent="0.4">
      <c r="P178" s="6"/>
      <c r="Q178" s="6"/>
      <c r="R178" s="163"/>
      <c r="S178" s="6"/>
      <c r="T178" s="6"/>
      <c r="U178" s="6"/>
      <c r="V178" s="6"/>
      <c r="W178" s="6"/>
      <c r="X178" s="6"/>
      <c r="Y178" s="6"/>
      <c r="Z178" s="6"/>
      <c r="AA178" s="6"/>
      <c r="AB178" s="6"/>
      <c r="AC178" s="6"/>
    </row>
    <row r="179" spans="2:30" x14ac:dyDescent="0.4">
      <c r="P179" s="6"/>
      <c r="Q179" s="6"/>
      <c r="R179" s="163"/>
      <c r="S179" s="6"/>
      <c r="T179" s="6"/>
      <c r="U179" s="6"/>
      <c r="V179" s="6"/>
      <c r="W179" s="6"/>
      <c r="X179" s="6"/>
      <c r="Y179" s="6"/>
      <c r="Z179" s="6"/>
      <c r="AA179" s="6"/>
      <c r="AB179" s="6"/>
      <c r="AC179" s="6"/>
    </row>
    <row r="180" spans="2:30" x14ac:dyDescent="0.4">
      <c r="R180" s="163"/>
    </row>
    <row r="181" spans="2:30" x14ac:dyDescent="0.4">
      <c r="R181" s="6"/>
    </row>
    <row r="182" spans="2:30" x14ac:dyDescent="0.4">
      <c r="R182" s="6"/>
    </row>
    <row r="186" spans="2:30" x14ac:dyDescent="0.4">
      <c r="R186" s="8"/>
    </row>
    <row r="188" spans="2:30" x14ac:dyDescent="0.4">
      <c r="R188" s="8"/>
    </row>
    <row r="195" spans="18:18" x14ac:dyDescent="0.4">
      <c r="R195" s="8"/>
    </row>
  </sheetData>
  <mergeCells count="30">
    <mergeCell ref="A1:AM1"/>
    <mergeCell ref="A2:AM2"/>
    <mergeCell ref="AH4:AJ4"/>
    <mergeCell ref="A5:A9"/>
    <mergeCell ref="B5:B9"/>
    <mergeCell ref="C5:AJ5"/>
    <mergeCell ref="AL5:AL9"/>
    <mergeCell ref="AM5:AM9"/>
    <mergeCell ref="AK6:AK9"/>
    <mergeCell ref="D7:D9"/>
    <mergeCell ref="AN5:AN9"/>
    <mergeCell ref="C6:C9"/>
    <mergeCell ref="D6:O6"/>
    <mergeCell ref="P6:AC6"/>
    <mergeCell ref="AD6:AD9"/>
    <mergeCell ref="AE6:AE9"/>
    <mergeCell ref="AF6:AF9"/>
    <mergeCell ref="AG6:AG9"/>
    <mergeCell ref="AH6:AH9"/>
    <mergeCell ref="AI6:AJ7"/>
    <mergeCell ref="E7:O7"/>
    <mergeCell ref="P7:P9"/>
    <mergeCell ref="Q7:AC7"/>
    <mergeCell ref="E8:E9"/>
    <mergeCell ref="F8:F9"/>
    <mergeCell ref="G8:G9"/>
    <mergeCell ref="H8:H9"/>
    <mergeCell ref="I8:I9"/>
    <mergeCell ref="J8:J9"/>
    <mergeCell ref="K8:K9"/>
  </mergeCells>
  <hyperlinks>
    <hyperlink ref="A5:A9" location="'Danh mục file'!A1" display="Số TT"/>
  </hyperlinks>
  <printOptions horizontalCentered="1"/>
  <pageMargins left="0" right="0" top="0.39370078740157483" bottom="0.39370078740157483" header="0" footer="0"/>
  <pageSetup paperSize="9" scale="40" orientation="landscape" r:id="rId1"/>
  <headerFooter>
    <oddHeader>&amp;R&amp;"Times New Roman,Regular"&amp;12&amp;A</oddHeader>
    <oddFooter>&amp;C&amp;"Times New Roman,Regular"&amp;10&amp;P/&amp;N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Biểu 38-CK-NSNN</vt:lpstr>
      <vt:lpstr>'Biểu 38-CK-NSNN'!Print_Area</vt:lpstr>
      <vt:lpstr>'Biểu 38-CK-NSNN'!Print_Titles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2024-12-19T03:15:18Z</cp:lastPrinted>
  <dcterms:created xsi:type="dcterms:W3CDTF">2024-12-18T08:41:35Z</dcterms:created>
  <dcterms:modified xsi:type="dcterms:W3CDTF">2024-12-19T03:15:24Z</dcterms:modified>
</cp:coreProperties>
</file>